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ASC Forecast Modeling\Scenario Analysis\2025.10 565 Tx Only 925 In\AP1\w565 and 925 in redaction\"/>
    </mc:Choice>
  </mc:AlternateContent>
  <xr:revisionPtr revIDLastSave="0" documentId="13_ncr:1_{7FF593D4-7DBC-44B4-B8E2-FA2DF2C1224D}" xr6:coauthVersionLast="47" xr6:coauthVersionMax="47" xr10:uidLastSave="{00000000-0000-0000-0000-000000000000}"/>
  <bookViews>
    <workbookView xWindow="-120" yWindow="-120" windowWidth="25440" windowHeight="15270" firstSheet="2" activeTab="2" xr2:uid="{23F7D7FF-0F02-4A59-949C-830D8999BE38}"/>
  </bookViews>
  <sheets>
    <sheet name="ASCs no trans w925" sheetId="1" state="hidden" r:id="rId1"/>
    <sheet name="ASCs w565 no 925" sheetId="2" state="hidden" r:id="rId2"/>
    <sheet name="LT ASCs &amp; Exchange Loads" sheetId="4" r:id="rId3"/>
  </sheets>
  <externalReferences>
    <externalReference r:id="rId4"/>
    <externalReference r:id="rId5"/>
  </externalReferences>
  <definedNames>
    <definedName name="Date_FY">'[1]Inputs Monthly'!$C$3:$EQ$4</definedName>
    <definedName name="Loads">'[1]Load Forecast'!$A$3:$O$6</definedName>
    <definedName name="Ratio">[2]Ratios!$D$77:$G$87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4" l="1"/>
  <c r="H6" i="4" s="1"/>
  <c r="I6" i="4" s="1"/>
  <c r="J6" i="4" s="1"/>
  <c r="K6" i="4" s="1"/>
  <c r="L6" i="4" s="1"/>
  <c r="M6" i="4" s="1"/>
  <c r="N6" i="4" s="1"/>
  <c r="G7" i="4"/>
  <c r="G17" i="4" s="1"/>
  <c r="G8" i="4"/>
  <c r="H8" i="4"/>
  <c r="I8" i="4" s="1"/>
  <c r="J8" i="4" s="1"/>
  <c r="K8" i="4" s="1"/>
  <c r="L8" i="4" s="1"/>
  <c r="M8" i="4" s="1"/>
  <c r="N8" i="4" s="1"/>
  <c r="G9" i="4"/>
  <c r="H9" i="4"/>
  <c r="I9" i="4" s="1"/>
  <c r="J9" i="4" s="1"/>
  <c r="K9" i="4" s="1"/>
  <c r="L9" i="4" s="1"/>
  <c r="M9" i="4" s="1"/>
  <c r="N9" i="4" s="1"/>
  <c r="G10" i="4"/>
  <c r="H10" i="4" s="1"/>
  <c r="I10" i="4" s="1"/>
  <c r="J10" i="4" s="1"/>
  <c r="K10" i="4" s="1"/>
  <c r="L10" i="4" s="1"/>
  <c r="M10" i="4" s="1"/>
  <c r="N10" i="4" s="1"/>
  <c r="G11" i="4"/>
  <c r="G21" i="4" s="1"/>
  <c r="N41" i="4"/>
  <c r="M41" i="4"/>
  <c r="L41" i="4"/>
  <c r="K41" i="4"/>
  <c r="J41" i="4"/>
  <c r="I41" i="4"/>
  <c r="H41" i="4"/>
  <c r="G41" i="4"/>
  <c r="F41" i="4"/>
  <c r="N40" i="4"/>
  <c r="M40" i="4"/>
  <c r="L40" i="4"/>
  <c r="K40" i="4"/>
  <c r="J40" i="4"/>
  <c r="I40" i="4"/>
  <c r="H40" i="4"/>
  <c r="G40" i="4"/>
  <c r="F40" i="4"/>
  <c r="N39" i="4"/>
  <c r="M39" i="4"/>
  <c r="L39" i="4"/>
  <c r="K39" i="4"/>
  <c r="J39" i="4"/>
  <c r="I39" i="4"/>
  <c r="H39" i="4"/>
  <c r="G39" i="4"/>
  <c r="F39" i="4"/>
  <c r="N38" i="4"/>
  <c r="M38" i="4"/>
  <c r="L38" i="4"/>
  <c r="K38" i="4"/>
  <c r="J38" i="4"/>
  <c r="I38" i="4"/>
  <c r="H38" i="4"/>
  <c r="G38" i="4"/>
  <c r="F38" i="4"/>
  <c r="N37" i="4"/>
  <c r="M37" i="4"/>
  <c r="L37" i="4"/>
  <c r="K37" i="4"/>
  <c r="J37" i="4"/>
  <c r="I37" i="4"/>
  <c r="H37" i="4"/>
  <c r="G37" i="4"/>
  <c r="F37" i="4"/>
  <c r="N36" i="4"/>
  <c r="M36" i="4"/>
  <c r="L36" i="4"/>
  <c r="K36" i="4"/>
  <c r="J36" i="4"/>
  <c r="I36" i="4"/>
  <c r="H36" i="4"/>
  <c r="G36" i="4"/>
  <c r="F36" i="4"/>
  <c r="F21" i="4"/>
  <c r="F20" i="4"/>
  <c r="G19" i="4"/>
  <c r="F19" i="4"/>
  <c r="F18" i="4"/>
  <c r="F17" i="4"/>
  <c r="F16" i="4"/>
  <c r="G16" i="4"/>
  <c r="H11" i="4" l="1"/>
  <c r="H21" i="4" s="1"/>
  <c r="H19" i="4"/>
  <c r="H7" i="4"/>
  <c r="I7" i="4" s="1"/>
  <c r="J7" i="4" s="1"/>
  <c r="K7" i="4" s="1"/>
  <c r="L7" i="4" s="1"/>
  <c r="M7" i="4" s="1"/>
  <c r="N7" i="4" s="1"/>
  <c r="H17" i="4"/>
  <c r="I19" i="4"/>
  <c r="J19" i="4" s="1"/>
  <c r="I17" i="4"/>
  <c r="J17" i="4" s="1"/>
  <c r="H20" i="4"/>
  <c r="H18" i="4"/>
  <c r="G18" i="4"/>
  <c r="G20" i="4"/>
  <c r="I11" i="4" l="1"/>
  <c r="H16" i="4"/>
  <c r="K19" i="4"/>
  <c r="L19" i="4" s="1"/>
  <c r="J11" i="4" l="1"/>
  <c r="K11" i="4" s="1"/>
  <c r="I21" i="4"/>
  <c r="J21" i="4" s="1"/>
  <c r="K17" i="4"/>
  <c r="L17" i="4" s="1"/>
  <c r="I20" i="4"/>
  <c r="J20" i="4" s="1"/>
  <c r="M17" i="4"/>
  <c r="N17" i="4" s="1"/>
  <c r="I18" i="4"/>
  <c r="J18" i="4" s="1"/>
  <c r="M19" i="4"/>
  <c r="N19" i="4" s="1"/>
  <c r="I16" i="4"/>
  <c r="J16" i="4" s="1"/>
  <c r="L11" i="4" l="1"/>
  <c r="M11" i="4" s="1"/>
  <c r="M20" i="4"/>
  <c r="N20" i="4" s="1"/>
  <c r="K16" i="4"/>
  <c r="L16" i="4" s="1"/>
  <c r="M18" i="4"/>
  <c r="N18" i="4" s="1"/>
  <c r="K20" i="4"/>
  <c r="L20" i="4" s="1"/>
  <c r="K18" i="4"/>
  <c r="L18" i="4" s="1"/>
  <c r="K21" i="4" l="1"/>
  <c r="L21" i="4" s="1"/>
  <c r="N11" i="4"/>
  <c r="M21" i="4"/>
  <c r="N21" i="4" s="1"/>
  <c r="M16" i="4"/>
  <c r="N16" i="4" s="1"/>
  <c r="N41" i="2" l="1"/>
  <c r="M41" i="2"/>
  <c r="L41" i="2"/>
  <c r="K41" i="2"/>
  <c r="J41" i="2"/>
  <c r="I41" i="2"/>
  <c r="H41" i="2"/>
  <c r="G41" i="2"/>
  <c r="F41" i="2"/>
  <c r="N40" i="2"/>
  <c r="M40" i="2"/>
  <c r="L40" i="2"/>
  <c r="K40" i="2"/>
  <c r="J40" i="2"/>
  <c r="I40" i="2"/>
  <c r="H40" i="2"/>
  <c r="G40" i="2"/>
  <c r="F40" i="2"/>
  <c r="N39" i="2"/>
  <c r="M39" i="2"/>
  <c r="L39" i="2"/>
  <c r="K39" i="2"/>
  <c r="J39" i="2"/>
  <c r="I39" i="2"/>
  <c r="H39" i="2"/>
  <c r="G39" i="2"/>
  <c r="F39" i="2"/>
  <c r="N38" i="2"/>
  <c r="M38" i="2"/>
  <c r="L38" i="2"/>
  <c r="K38" i="2"/>
  <c r="J38" i="2"/>
  <c r="I38" i="2"/>
  <c r="H38" i="2"/>
  <c r="G38" i="2"/>
  <c r="F38" i="2"/>
  <c r="N37" i="2"/>
  <c r="M37" i="2"/>
  <c r="L37" i="2"/>
  <c r="K37" i="2"/>
  <c r="J37" i="2"/>
  <c r="I37" i="2"/>
  <c r="H37" i="2"/>
  <c r="G37" i="2"/>
  <c r="F37" i="2"/>
  <c r="N36" i="2"/>
  <c r="M36" i="2"/>
  <c r="L36" i="2"/>
  <c r="K36" i="2"/>
  <c r="J36" i="2"/>
  <c r="I36" i="2"/>
  <c r="H36" i="2"/>
  <c r="G36" i="2"/>
  <c r="F36" i="2"/>
  <c r="F21" i="2"/>
  <c r="F20" i="2"/>
  <c r="F19" i="2"/>
  <c r="F18" i="2"/>
  <c r="G17" i="2"/>
  <c r="F17" i="2"/>
  <c r="F16" i="2"/>
  <c r="I11" i="2"/>
  <c r="H11" i="2"/>
  <c r="H21" i="2" s="1"/>
  <c r="G11" i="2"/>
  <c r="G21" i="2" s="1"/>
  <c r="G10" i="2"/>
  <c r="G20" i="2" s="1"/>
  <c r="I9" i="2"/>
  <c r="H9" i="2"/>
  <c r="H19" i="2" s="1"/>
  <c r="G9" i="2"/>
  <c r="G19" i="2" s="1"/>
  <c r="G8" i="2"/>
  <c r="G18" i="2" s="1"/>
  <c r="I7" i="2"/>
  <c r="J7" i="2" s="1"/>
  <c r="K7" i="2" s="1"/>
  <c r="H7" i="2"/>
  <c r="H17" i="2" s="1"/>
  <c r="G7" i="2"/>
  <c r="G6" i="2"/>
  <c r="G16" i="2" s="1"/>
  <c r="N41" i="1"/>
  <c r="M41" i="1"/>
  <c r="L41" i="1"/>
  <c r="K41" i="1"/>
  <c r="J41" i="1"/>
  <c r="I41" i="1"/>
  <c r="H41" i="1"/>
  <c r="G41" i="1"/>
  <c r="F41" i="1"/>
  <c r="N40" i="1"/>
  <c r="M40" i="1"/>
  <c r="L40" i="1"/>
  <c r="K40" i="1"/>
  <c r="J40" i="1"/>
  <c r="I40" i="1"/>
  <c r="H40" i="1"/>
  <c r="G40" i="1"/>
  <c r="F40" i="1"/>
  <c r="N39" i="1"/>
  <c r="M39" i="1"/>
  <c r="L39" i="1"/>
  <c r="K39" i="1"/>
  <c r="J39" i="1"/>
  <c r="I39" i="1"/>
  <c r="H39" i="1"/>
  <c r="G39" i="1"/>
  <c r="F39" i="1"/>
  <c r="N38" i="1"/>
  <c r="M38" i="1"/>
  <c r="L38" i="1"/>
  <c r="K38" i="1"/>
  <c r="J38" i="1"/>
  <c r="I38" i="1"/>
  <c r="H38" i="1"/>
  <c r="G38" i="1"/>
  <c r="F38" i="1"/>
  <c r="N37" i="1"/>
  <c r="M37" i="1"/>
  <c r="L37" i="1"/>
  <c r="K37" i="1"/>
  <c r="J37" i="1"/>
  <c r="I37" i="1"/>
  <c r="H37" i="1"/>
  <c r="G37" i="1"/>
  <c r="F37" i="1"/>
  <c r="N36" i="1"/>
  <c r="M36" i="1"/>
  <c r="L36" i="1"/>
  <c r="K36" i="1"/>
  <c r="J36" i="1"/>
  <c r="I36" i="1"/>
  <c r="H36" i="1"/>
  <c r="G36" i="1"/>
  <c r="F36" i="1"/>
  <c r="F21" i="1"/>
  <c r="G20" i="1"/>
  <c r="F20" i="1"/>
  <c r="F19" i="1"/>
  <c r="F18" i="1"/>
  <c r="F17" i="1"/>
  <c r="F16" i="1"/>
  <c r="G11" i="1"/>
  <c r="G21" i="1" s="1"/>
  <c r="G10" i="1"/>
  <c r="H10" i="1" s="1"/>
  <c r="G9" i="1"/>
  <c r="G19" i="1" s="1"/>
  <c r="G8" i="1"/>
  <c r="G18" i="1" s="1"/>
  <c r="G7" i="1"/>
  <c r="G17" i="1" s="1"/>
  <c r="G6" i="1"/>
  <c r="G16" i="1" s="1"/>
  <c r="I10" i="1" l="1"/>
  <c r="H20" i="1"/>
  <c r="L7" i="2"/>
  <c r="M7" i="2" s="1"/>
  <c r="I17" i="2"/>
  <c r="J17" i="2" s="1"/>
  <c r="J9" i="2"/>
  <c r="K9" i="2" s="1"/>
  <c r="J11" i="2"/>
  <c r="K11" i="2" s="1"/>
  <c r="H7" i="1"/>
  <c r="H9" i="1"/>
  <c r="H11" i="1"/>
  <c r="H6" i="2"/>
  <c r="H8" i="2"/>
  <c r="H10" i="2"/>
  <c r="H6" i="1"/>
  <c r="H8" i="1"/>
  <c r="L11" i="2" l="1"/>
  <c r="M11" i="2" s="1"/>
  <c r="I8" i="1"/>
  <c r="H18" i="1"/>
  <c r="N7" i="2"/>
  <c r="M17" i="2" s="1"/>
  <c r="N17" i="2" s="1"/>
  <c r="K17" i="2"/>
  <c r="L17" i="2" s="1"/>
  <c r="H18" i="2"/>
  <c r="I8" i="2"/>
  <c r="H17" i="1"/>
  <c r="I7" i="1"/>
  <c r="K19" i="2"/>
  <c r="L19" i="2" s="1"/>
  <c r="L9" i="2"/>
  <c r="M9" i="2" s="1"/>
  <c r="H16" i="1"/>
  <c r="I6" i="1"/>
  <c r="H20" i="2"/>
  <c r="I10" i="2"/>
  <c r="J10" i="1"/>
  <c r="K10" i="1" s="1"/>
  <c r="I20" i="1"/>
  <c r="J20" i="1" s="1"/>
  <c r="H16" i="2"/>
  <c r="I6" i="2"/>
  <c r="I19" i="2"/>
  <c r="J19" i="2" s="1"/>
  <c r="I11" i="1"/>
  <c r="H21" i="1"/>
  <c r="H19" i="1"/>
  <c r="I9" i="1"/>
  <c r="I21" i="2"/>
  <c r="J21" i="2" s="1"/>
  <c r="J7" i="1" l="1"/>
  <c r="K7" i="1" s="1"/>
  <c r="I16" i="2"/>
  <c r="J16" i="2" s="1"/>
  <c r="J6" i="2"/>
  <c r="K6" i="2" s="1"/>
  <c r="I18" i="2"/>
  <c r="J18" i="2" s="1"/>
  <c r="J8" i="2"/>
  <c r="K8" i="2" s="1"/>
  <c r="J11" i="1"/>
  <c r="K11" i="1" s="1"/>
  <c r="I19" i="1"/>
  <c r="J19" i="1" s="1"/>
  <c r="J9" i="1"/>
  <c r="K9" i="1" s="1"/>
  <c r="J10" i="2"/>
  <c r="K10" i="2" s="1"/>
  <c r="N11" i="2"/>
  <c r="M21" i="2" s="1"/>
  <c r="N21" i="2" s="1"/>
  <c r="L10" i="1"/>
  <c r="M10" i="1" s="1"/>
  <c r="J6" i="1"/>
  <c r="K6" i="1" s="1"/>
  <c r="J8" i="1"/>
  <c r="K8" i="1" s="1"/>
  <c r="I18" i="1"/>
  <c r="J18" i="1" s="1"/>
  <c r="N9" i="2"/>
  <c r="M19" i="2" s="1"/>
  <c r="N19" i="2" s="1"/>
  <c r="K21" i="2"/>
  <c r="L21" i="2" s="1"/>
  <c r="N10" i="1" l="1"/>
  <c r="M20" i="1"/>
  <c r="N20" i="1" s="1"/>
  <c r="L8" i="2"/>
  <c r="M8" i="2" s="1"/>
  <c r="L6" i="2"/>
  <c r="M6" i="2" s="1"/>
  <c r="K21" i="1"/>
  <c r="L21" i="1" s="1"/>
  <c r="L11" i="1"/>
  <c r="M11" i="1" s="1"/>
  <c r="L10" i="2"/>
  <c r="M10" i="2" s="1"/>
  <c r="L8" i="1"/>
  <c r="M8" i="1" s="1"/>
  <c r="I21" i="1"/>
  <c r="J21" i="1" s="1"/>
  <c r="K16" i="1"/>
  <c r="L16" i="1" s="1"/>
  <c r="L6" i="1"/>
  <c r="M6" i="1" s="1"/>
  <c r="I16" i="1"/>
  <c r="J16" i="1" s="1"/>
  <c r="K20" i="1"/>
  <c r="L20" i="1" s="1"/>
  <c r="L7" i="1"/>
  <c r="M7" i="1" s="1"/>
  <c r="I17" i="1"/>
  <c r="J17" i="1" s="1"/>
  <c r="I20" i="2"/>
  <c r="J20" i="2" s="1"/>
  <c r="K19" i="1"/>
  <c r="L19" i="1" s="1"/>
  <c r="L9" i="1"/>
  <c r="M9" i="1" s="1"/>
  <c r="N8" i="1" l="1"/>
  <c r="M18" i="1" s="1"/>
  <c r="N18" i="1" s="1"/>
  <c r="N9" i="1"/>
  <c r="M19" i="1" s="1"/>
  <c r="N19" i="1" s="1"/>
  <c r="N10" i="2"/>
  <c r="M20" i="2" s="1"/>
  <c r="N20" i="2" s="1"/>
  <c r="N7" i="1"/>
  <c r="M17" i="1" s="1"/>
  <c r="N17" i="1" s="1"/>
  <c r="N6" i="1"/>
  <c r="M16" i="1" s="1"/>
  <c r="N16" i="1" s="1"/>
  <c r="K18" i="1"/>
  <c r="L18" i="1" s="1"/>
  <c r="K20" i="2"/>
  <c r="L20" i="2" s="1"/>
  <c r="N11" i="1"/>
  <c r="M21" i="1"/>
  <c r="N21" i="1" s="1"/>
  <c r="N6" i="2"/>
  <c r="M16" i="2" s="1"/>
  <c r="N16" i="2" s="1"/>
  <c r="K17" i="1"/>
  <c r="L17" i="1" s="1"/>
  <c r="K16" i="2"/>
  <c r="L16" i="2" s="1"/>
  <c r="N8" i="2"/>
  <c r="M18" i="2"/>
  <c r="N18" i="2" s="1"/>
  <c r="K18" i="2"/>
  <c r="L18" i="2" s="1"/>
</calcChain>
</file>

<file path=xl/sharedStrings.xml><?xml version="1.0" encoding="utf-8"?>
<sst xmlns="http://schemas.openxmlformats.org/spreadsheetml/2006/main" count="99" uniqueCount="17">
  <si>
    <t xml:space="preserve">OG Not for RAM </t>
  </si>
  <si>
    <t>no trans w925</t>
  </si>
  <si>
    <t>BP-26 FP</t>
  </si>
  <si>
    <t>Escalated 2025.07.24 from FY25 Interest Rate GDP Deflator</t>
  </si>
  <si>
    <t>EntityID</t>
  </si>
  <si>
    <t>Exchange ASC ($/MWh)</t>
  </si>
  <si>
    <t>Avista Corporation</t>
  </si>
  <si>
    <t>Idaho Power Company</t>
  </si>
  <si>
    <t>NorthWestern Energy, LLC</t>
  </si>
  <si>
    <t>PacifiCorp</t>
  </si>
  <si>
    <t>Portland General Electric Company</t>
  </si>
  <si>
    <t>Puget Sound Energy, Inc.</t>
  </si>
  <si>
    <t>Averaged across presumed rate cases</t>
  </si>
  <si>
    <t>annual average (please check Utility Specific table to see if totals are correct)</t>
  </si>
  <si>
    <t>565 Only</t>
  </si>
  <si>
    <t>GDP Deflator Escalation</t>
  </si>
  <si>
    <t>Averaged across presumed rate cases for 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</si>
</sst>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%"/>
    <numFmt numFmtId="165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color rgb="FFFF0000"/>
      <name val="Arial"/>
      <family val="2"/>
    </font>
    <font>
      <b/>
      <sz val="11"/>
      <color theme="1"/>
      <name val="Arial"/>
      <family val="2"/>
    </font>
    <font>
      <sz val="12"/>
      <name val="Times New Roman"/>
      <family val="1"/>
    </font>
    <font>
      <b/>
      <i/>
      <sz val="12"/>
      <color rgb="FF3366FF"/>
      <name val="Arial"/>
      <family val="2"/>
    </font>
    <font>
      <sz val="12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2"/>
      <name val="Arial"/>
      <family val="2"/>
    </font>
    <font>
      <strike/>
      <sz val="12"/>
      <color rgb="FF000000"/>
      <name val="Arial"/>
      <family val="2"/>
    </font>
    <font>
      <strike/>
      <sz val="11"/>
      <color theme="1"/>
      <name val="Arial"/>
      <family val="2"/>
    </font>
    <font>
      <sz val="10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</cellStyleXfs>
  <cellXfs count="67">
    <xf numFmtId="0" fontId="0" fillId="0" borderId="0" xfId="0"/>
    <xf numFmtId="0" fontId="3" fillId="0" borderId="0" xfId="0" applyFont="1"/>
    <xf numFmtId="164" fontId="4" fillId="0" borderId="0" xfId="2" applyNumberFormat="1" applyFont="1" applyFill="1" applyBorder="1" applyAlignment="1"/>
    <xf numFmtId="0" fontId="5" fillId="0" borderId="0" xfId="0" applyFont="1"/>
    <xf numFmtId="0" fontId="4" fillId="0" borderId="0" xfId="0" applyFont="1"/>
    <xf numFmtId="0" fontId="8" fillId="0" borderId="0" xfId="3" applyFont="1"/>
    <xf numFmtId="0" fontId="6" fillId="0" borderId="0" xfId="0" applyFont="1"/>
    <xf numFmtId="0" fontId="9" fillId="0" borderId="0" xfId="3" applyFont="1"/>
    <xf numFmtId="43" fontId="10" fillId="0" borderId="0" xfId="1" applyFont="1" applyFill="1" applyBorder="1" applyAlignment="1" applyProtection="1">
      <alignment horizontal="center"/>
    </xf>
    <xf numFmtId="43" fontId="11" fillId="0" borderId="0" xfId="1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65" fontId="0" fillId="0" borderId="0" xfId="1" applyNumberFormat="1" applyFont="1" applyFill="1" applyBorder="1"/>
    <xf numFmtId="9" fontId="0" fillId="0" borderId="0" xfId="2" applyFont="1" applyFill="1" applyBorder="1"/>
    <xf numFmtId="165" fontId="0" fillId="0" borderId="0" xfId="1" applyNumberFormat="1" applyFont="1"/>
    <xf numFmtId="0" fontId="12" fillId="0" borderId="0" xfId="3" applyFont="1"/>
    <xf numFmtId="0" fontId="9" fillId="3" borderId="1" xfId="3" applyFont="1" applyFill="1" applyBorder="1"/>
    <xf numFmtId="0" fontId="9" fillId="3" borderId="2" xfId="3" applyFont="1" applyFill="1" applyBorder="1"/>
    <xf numFmtId="43" fontId="10" fillId="3" borderId="2" xfId="1" applyFont="1" applyFill="1" applyBorder="1" applyAlignment="1" applyProtection="1">
      <alignment horizontal="center"/>
    </xf>
    <xf numFmtId="43" fontId="11" fillId="3" borderId="2" xfId="1" applyFont="1" applyFill="1" applyBorder="1" applyAlignment="1" applyProtection="1">
      <alignment horizontal="center"/>
    </xf>
    <xf numFmtId="43" fontId="3" fillId="3" borderId="2" xfId="1" applyFont="1" applyFill="1" applyBorder="1" applyAlignment="1" applyProtection="1">
      <alignment horizontal="center"/>
    </xf>
    <xf numFmtId="43" fontId="11" fillId="3" borderId="3" xfId="1" applyFont="1" applyFill="1" applyBorder="1" applyAlignment="1" applyProtection="1">
      <alignment horizontal="center"/>
    </xf>
    <xf numFmtId="0" fontId="0" fillId="0" borderId="0" xfId="0" applyAlignment="1">
      <alignment horizontal="right"/>
    </xf>
    <xf numFmtId="9" fontId="0" fillId="0" borderId="0" xfId="2" applyFont="1"/>
    <xf numFmtId="0" fontId="8" fillId="3" borderId="4" xfId="3" applyFont="1" applyFill="1" applyBorder="1"/>
    <xf numFmtId="0" fontId="8" fillId="3" borderId="0" xfId="3" applyFont="1" applyFill="1"/>
    <xf numFmtId="0" fontId="6" fillId="3" borderId="0" xfId="0" applyFont="1" applyFill="1"/>
    <xf numFmtId="0" fontId="6" fillId="3" borderId="5" xfId="0" applyFont="1" applyFill="1" applyBorder="1"/>
    <xf numFmtId="0" fontId="9" fillId="3" borderId="4" xfId="3" applyFont="1" applyFill="1" applyBorder="1"/>
    <xf numFmtId="0" fontId="9" fillId="3" borderId="0" xfId="3" applyFont="1" applyFill="1"/>
    <xf numFmtId="43" fontId="10" fillId="3" borderId="0" xfId="1" applyFont="1" applyFill="1" applyBorder="1" applyAlignment="1" applyProtection="1">
      <alignment horizontal="center"/>
    </xf>
    <xf numFmtId="43" fontId="11" fillId="3" borderId="0" xfId="1" applyFont="1" applyFill="1" applyBorder="1" applyAlignment="1" applyProtection="1">
      <alignment horizontal="center"/>
    </xf>
    <xf numFmtId="43" fontId="11" fillId="3" borderId="5" xfId="1" applyFont="1" applyFill="1" applyBorder="1" applyAlignment="1" applyProtection="1">
      <alignment horizontal="center"/>
    </xf>
    <xf numFmtId="0" fontId="12" fillId="3" borderId="4" xfId="3" applyFont="1" applyFill="1" applyBorder="1"/>
    <xf numFmtId="0" fontId="12" fillId="3" borderId="0" xfId="3" applyFont="1" applyFill="1"/>
    <xf numFmtId="0" fontId="9" fillId="3" borderId="6" xfId="3" applyFont="1" applyFill="1" applyBorder="1"/>
    <xf numFmtId="0" fontId="9" fillId="3" borderId="7" xfId="3" applyFont="1" applyFill="1" applyBorder="1"/>
    <xf numFmtId="43" fontId="10" fillId="3" borderId="7" xfId="1" applyFont="1" applyFill="1" applyBorder="1" applyAlignment="1" applyProtection="1">
      <alignment horizontal="center"/>
    </xf>
    <xf numFmtId="43" fontId="11" fillId="3" borderId="7" xfId="1" applyFont="1" applyFill="1" applyBorder="1" applyAlignment="1" applyProtection="1">
      <alignment horizontal="center"/>
    </xf>
    <xf numFmtId="43" fontId="11" fillId="3" borderId="8" xfId="1" applyFont="1" applyFill="1" applyBorder="1" applyAlignment="1" applyProtection="1">
      <alignment horizontal="center"/>
    </xf>
    <xf numFmtId="0" fontId="13" fillId="0" borderId="0" xfId="3" applyFont="1"/>
    <xf numFmtId="0" fontId="14" fillId="0" borderId="0" xfId="0" applyFont="1"/>
    <xf numFmtId="43" fontId="15" fillId="0" borderId="0" xfId="1" applyFont="1" applyFill="1" applyBorder="1" applyAlignment="1" applyProtection="1">
      <alignment horizontal="center"/>
    </xf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0" xfId="0" applyFill="1"/>
    <xf numFmtId="165" fontId="0" fillId="3" borderId="0" xfId="1" applyNumberFormat="1" applyFont="1" applyFill="1" applyBorder="1"/>
    <xf numFmtId="165" fontId="11" fillId="3" borderId="0" xfId="1" applyNumberFormat="1" applyFont="1" applyFill="1" applyBorder="1" applyAlignment="1" applyProtection="1">
      <alignment horizontal="center"/>
    </xf>
    <xf numFmtId="165" fontId="11" fillId="3" borderId="5" xfId="1" applyNumberFormat="1" applyFont="1" applyFill="1" applyBorder="1" applyAlignment="1" applyProtection="1">
      <alignment horizontal="center"/>
    </xf>
    <xf numFmtId="0" fontId="0" fillId="3" borderId="5" xfId="0" applyFill="1" applyBorder="1"/>
    <xf numFmtId="43" fontId="0" fillId="3" borderId="0" xfId="1" applyFont="1" applyFill="1" applyBorder="1"/>
    <xf numFmtId="43" fontId="0" fillId="3" borderId="0" xfId="0" applyNumberFormat="1" applyFill="1"/>
    <xf numFmtId="43" fontId="0" fillId="3" borderId="5" xfId="0" applyNumberFormat="1" applyFill="1" applyBorder="1"/>
    <xf numFmtId="165" fontId="0" fillId="3" borderId="7" xfId="1" applyNumberFormat="1" applyFont="1" applyFill="1" applyBorder="1"/>
    <xf numFmtId="43" fontId="0" fillId="3" borderId="7" xfId="1" applyFont="1" applyFill="1" applyBorder="1"/>
    <xf numFmtId="43" fontId="0" fillId="3" borderId="7" xfId="0" applyNumberFormat="1" applyFill="1" applyBorder="1"/>
    <xf numFmtId="43" fontId="0" fillId="3" borderId="8" xfId="0" applyNumberFormat="1" applyFill="1" applyBorder="1"/>
    <xf numFmtId="165" fontId="0" fillId="0" borderId="0" xfId="1" applyNumberFormat="1" applyFont="1" applyBorder="1"/>
    <xf numFmtId="10" fontId="0" fillId="0" borderId="0" xfId="2" applyNumberFormat="1" applyFont="1" applyBorder="1"/>
    <xf numFmtId="10" fontId="0" fillId="0" borderId="0" xfId="2" applyNumberFormat="1" applyFont="1"/>
    <xf numFmtId="43" fontId="0" fillId="0" borderId="0" xfId="1" applyFont="1"/>
    <xf numFmtId="10" fontId="0" fillId="0" borderId="0" xfId="1" applyNumberFormat="1" applyFont="1"/>
    <xf numFmtId="165" fontId="0" fillId="0" borderId="0" xfId="1" applyNumberFormat="1" applyFont="1" applyFill="1"/>
    <xf numFmtId="0" fontId="6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_$newRAM_20091116" xfId="3" xr:uid="{ACAE49BF-B8FB-45EC-9F8C-1F70F1F40F9E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ASC%20Forecast%20Modeling\RC%20Forecast%20model\BP-26\Final%20Proposal\Filing_Name_ASC_Forecast_Model_FY%20_2026%20FP.xlsm" TargetMode="External"/><Relationship Id="rId1" Type="http://schemas.openxmlformats.org/officeDocument/2006/relationships/externalLinkPath" Target="/ASC%20Forecast%20Modeling/RC%20Forecast%20model/BP-26/Final%20Proposal/Filing_Name_ASC_Forecast_Model_FY%20_2026%20FP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ASC%20Forecast%20Modeling\Scenario%20Analysis\2025.10%20565%20Tx%20Only%20925%20In\AP1\NorthWestern_Appendix_1_2026-2028_Final%20Proposal.xlsx" TargetMode="External"/><Relationship Id="rId1" Type="http://schemas.openxmlformats.org/officeDocument/2006/relationships/externalLinkPath" Target="/ASC%20Forecast%20Modeling/Scenario%20Analysis/2025.10%20565%20Tx%20Only%20925%20In/AP1/NorthWestern_Appendix_1_2026-2028_Final%20Propos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OC"/>
      <sheetName val="Base Data"/>
      <sheetName val="PF_Rates"/>
      <sheetName val="Nat_Gas_Mkt_Prices"/>
      <sheetName val="Tiered Rates"/>
      <sheetName val="OSS &amp; PurPwr Forecast (2)"/>
      <sheetName val="Base Data Unlock"/>
      <sheetName val="Above-RHWM_Base_Calc"/>
      <sheetName val="Above-RHWM_Essc"/>
      <sheetName val="NLSL_Base_New-Calc"/>
      <sheetName val="NLSL_Essc"/>
      <sheetName val="Total &amp; Functionalization"/>
      <sheetName val="Rate Period Total &amp; Funct"/>
      <sheetName val="Load Forecast"/>
      <sheetName val="Inputs"/>
      <sheetName val="Inputs Monthly"/>
      <sheetName val="New Resources"/>
      <sheetName val="AS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A3" t="str">
            <v>FY</v>
          </cell>
          <cell r="B3">
            <v>2023</v>
          </cell>
          <cell r="C3">
            <v>2024</v>
          </cell>
          <cell r="D3">
            <v>2025</v>
          </cell>
          <cell r="E3">
            <v>2026</v>
          </cell>
          <cell r="F3">
            <v>2027</v>
          </cell>
          <cell r="G3">
            <v>2028</v>
          </cell>
        </row>
        <row r="4">
          <cell r="A4" t="str">
            <v>Total Retail Load @ Meter</v>
          </cell>
          <cell r="B4">
            <v>9307869</v>
          </cell>
          <cell r="C4">
            <v>9378659</v>
          </cell>
          <cell r="D4">
            <v>9381201</v>
          </cell>
          <cell r="E4">
            <v>9397375</v>
          </cell>
          <cell r="F4">
            <v>9417600</v>
          </cell>
          <cell r="G4">
            <v>9434813</v>
          </cell>
        </row>
        <row r="5">
          <cell r="A5" t="str">
            <v>Distribution Losses</v>
          </cell>
          <cell r="B5">
            <v>298050.91444673057</v>
          </cell>
          <cell r="C5">
            <v>300317.70872946962</v>
          </cell>
          <cell r="D5">
            <v>300399.10710588895</v>
          </cell>
          <cell r="E5">
            <v>300917.02108708717</v>
          </cell>
          <cell r="F5">
            <v>301564.65372401889</v>
          </cell>
          <cell r="G5">
            <v>302115.83793066937</v>
          </cell>
        </row>
        <row r="6">
          <cell r="A6" t="str">
            <v>Contract System Load</v>
          </cell>
          <cell r="B6">
            <v>9605919.9144467302</v>
          </cell>
          <cell r="C6">
            <v>9678976.7087294701</v>
          </cell>
          <cell r="D6">
            <v>9681600.1071058884</v>
          </cell>
          <cell r="E6">
            <v>9698292.0210870877</v>
          </cell>
          <cell r="F6">
            <v>9719164.6537240185</v>
          </cell>
          <cell r="G6">
            <v>9736928.83793067</v>
          </cell>
        </row>
      </sheetData>
      <sheetData sheetId="14" refreshError="1"/>
      <sheetData sheetId="15">
        <row r="3">
          <cell r="C3" t="str">
            <v>Date</v>
          </cell>
          <cell r="D3">
            <v>45292</v>
          </cell>
          <cell r="E3">
            <v>45323</v>
          </cell>
          <cell r="F3">
            <v>45352</v>
          </cell>
          <cell r="G3">
            <v>45383</v>
          </cell>
          <cell r="H3">
            <v>45413</v>
          </cell>
          <cell r="I3">
            <v>45444</v>
          </cell>
          <cell r="J3">
            <v>45474</v>
          </cell>
          <cell r="K3">
            <v>45505</v>
          </cell>
          <cell r="L3">
            <v>45536</v>
          </cell>
          <cell r="M3">
            <v>45566</v>
          </cell>
          <cell r="N3">
            <v>45597</v>
          </cell>
          <cell r="O3">
            <v>45627</v>
          </cell>
          <cell r="P3">
            <v>45658</v>
          </cell>
          <cell r="Q3">
            <v>45689</v>
          </cell>
          <cell r="R3">
            <v>45717</v>
          </cell>
          <cell r="S3">
            <v>45748</v>
          </cell>
          <cell r="T3">
            <v>45778</v>
          </cell>
          <cell r="U3">
            <v>45809</v>
          </cell>
          <cell r="V3">
            <v>45839</v>
          </cell>
          <cell r="W3">
            <v>45870</v>
          </cell>
          <cell r="X3">
            <v>45901</v>
          </cell>
          <cell r="Y3">
            <v>45931</v>
          </cell>
          <cell r="Z3">
            <v>45962</v>
          </cell>
          <cell r="AA3">
            <v>45992</v>
          </cell>
          <cell r="AB3">
            <v>46023</v>
          </cell>
          <cell r="AC3">
            <v>46054</v>
          </cell>
          <cell r="AD3">
            <v>46082</v>
          </cell>
          <cell r="AE3">
            <v>46113</v>
          </cell>
          <cell r="AF3">
            <v>46143</v>
          </cell>
          <cell r="AG3">
            <v>46174</v>
          </cell>
          <cell r="AH3">
            <v>46204</v>
          </cell>
          <cell r="AI3">
            <v>46235</v>
          </cell>
          <cell r="AJ3">
            <v>46266</v>
          </cell>
          <cell r="AK3">
            <v>46296</v>
          </cell>
          <cell r="AL3">
            <v>46327</v>
          </cell>
          <cell r="AM3">
            <v>46357</v>
          </cell>
          <cell r="AN3">
            <v>46388</v>
          </cell>
          <cell r="AO3">
            <v>46419</v>
          </cell>
          <cell r="AP3">
            <v>46447</v>
          </cell>
          <cell r="AQ3">
            <v>46478</v>
          </cell>
          <cell r="AR3">
            <v>46508</v>
          </cell>
          <cell r="AS3">
            <v>46539</v>
          </cell>
          <cell r="AT3">
            <v>46569</v>
          </cell>
          <cell r="AU3">
            <v>46600</v>
          </cell>
          <cell r="AV3">
            <v>46631</v>
          </cell>
          <cell r="AW3">
            <v>46661</v>
          </cell>
          <cell r="AX3">
            <v>46692</v>
          </cell>
          <cell r="AY3">
            <v>46722</v>
          </cell>
          <cell r="AZ3">
            <v>46753</v>
          </cell>
          <cell r="BA3">
            <v>46784</v>
          </cell>
          <cell r="BB3">
            <v>46813</v>
          </cell>
          <cell r="BC3">
            <v>46844</v>
          </cell>
          <cell r="BD3">
            <v>46874</v>
          </cell>
          <cell r="BE3">
            <v>46905</v>
          </cell>
          <cell r="BF3">
            <v>46935</v>
          </cell>
          <cell r="BG3">
            <v>46966</v>
          </cell>
          <cell r="BH3">
            <v>46997</v>
          </cell>
          <cell r="BI3">
            <v>47027</v>
          </cell>
          <cell r="BJ3">
            <v>47058</v>
          </cell>
          <cell r="BK3">
            <v>47088</v>
          </cell>
          <cell r="BL3">
            <v>47119</v>
          </cell>
          <cell r="BM3">
            <v>47150</v>
          </cell>
          <cell r="BN3">
            <v>47178</v>
          </cell>
          <cell r="BO3">
            <v>47209</v>
          </cell>
          <cell r="BP3">
            <v>47239</v>
          </cell>
          <cell r="BQ3">
            <v>47270</v>
          </cell>
          <cell r="BR3">
            <v>47300</v>
          </cell>
          <cell r="BS3">
            <v>47331</v>
          </cell>
          <cell r="BT3">
            <v>47362</v>
          </cell>
          <cell r="BU3">
            <v>47392</v>
          </cell>
          <cell r="BV3">
            <v>47423</v>
          </cell>
          <cell r="BW3">
            <v>47453</v>
          </cell>
          <cell r="BX3">
            <v>47484</v>
          </cell>
          <cell r="BY3">
            <v>47515</v>
          </cell>
          <cell r="BZ3">
            <v>47543</v>
          </cell>
          <cell r="CA3">
            <v>47574</v>
          </cell>
          <cell r="CB3">
            <v>47604</v>
          </cell>
          <cell r="CC3">
            <v>47635</v>
          </cell>
          <cell r="CD3">
            <v>47665</v>
          </cell>
          <cell r="CE3">
            <v>47696</v>
          </cell>
          <cell r="CF3">
            <v>47727</v>
          </cell>
          <cell r="CG3">
            <v>47757</v>
          </cell>
          <cell r="CH3">
            <v>47788</v>
          </cell>
          <cell r="CI3">
            <v>47818</v>
          </cell>
          <cell r="CJ3">
            <v>47849</v>
          </cell>
          <cell r="CK3">
            <v>47880</v>
          </cell>
          <cell r="CL3">
            <v>47908</v>
          </cell>
          <cell r="CM3">
            <v>47939</v>
          </cell>
          <cell r="CN3">
            <v>47969</v>
          </cell>
          <cell r="CO3">
            <v>48000</v>
          </cell>
          <cell r="CP3">
            <v>48030</v>
          </cell>
          <cell r="CQ3">
            <v>48061</v>
          </cell>
          <cell r="CR3">
            <v>48092</v>
          </cell>
          <cell r="CS3">
            <v>48122</v>
          </cell>
          <cell r="CT3">
            <v>48153</v>
          </cell>
          <cell r="CU3">
            <v>48183</v>
          </cell>
          <cell r="CV3">
            <v>48214</v>
          </cell>
          <cell r="CW3">
            <v>48245</v>
          </cell>
          <cell r="CX3">
            <v>48274</v>
          </cell>
          <cell r="CY3">
            <v>48305</v>
          </cell>
          <cell r="CZ3">
            <v>48335</v>
          </cell>
          <cell r="DA3">
            <v>48366</v>
          </cell>
          <cell r="DB3">
            <v>48396</v>
          </cell>
          <cell r="DC3">
            <v>48427</v>
          </cell>
          <cell r="DD3">
            <v>48458</v>
          </cell>
          <cell r="DE3">
            <v>48488</v>
          </cell>
          <cell r="DF3">
            <v>48519</v>
          </cell>
          <cell r="DG3">
            <v>48549</v>
          </cell>
          <cell r="DH3">
            <v>48580</v>
          </cell>
          <cell r="DI3">
            <v>48611</v>
          </cell>
          <cell r="DJ3">
            <v>48639</v>
          </cell>
          <cell r="DK3">
            <v>48670</v>
          </cell>
          <cell r="DL3">
            <v>48700</v>
          </cell>
          <cell r="DM3">
            <v>48731</v>
          </cell>
          <cell r="DN3">
            <v>48761</v>
          </cell>
          <cell r="DO3">
            <v>48792</v>
          </cell>
          <cell r="DP3">
            <v>48823</v>
          </cell>
          <cell r="DQ3">
            <v>48853</v>
          </cell>
          <cell r="DR3">
            <v>48884</v>
          </cell>
          <cell r="DS3">
            <v>48914</v>
          </cell>
          <cell r="DT3">
            <v>48945</v>
          </cell>
          <cell r="DU3">
            <v>48976</v>
          </cell>
          <cell r="DV3">
            <v>49004</v>
          </cell>
          <cell r="DW3">
            <v>49035</v>
          </cell>
          <cell r="DX3">
            <v>49065</v>
          </cell>
          <cell r="DY3">
            <v>49096</v>
          </cell>
          <cell r="DZ3">
            <v>49126</v>
          </cell>
          <cell r="EA3">
            <v>49157</v>
          </cell>
          <cell r="EB3">
            <v>49188</v>
          </cell>
          <cell r="EC3">
            <v>49218</v>
          </cell>
          <cell r="ED3">
            <v>49249</v>
          </cell>
          <cell r="EE3">
            <v>49279</v>
          </cell>
          <cell r="EF3">
            <v>49310</v>
          </cell>
          <cell r="EG3">
            <v>49341</v>
          </cell>
          <cell r="EH3">
            <v>49369</v>
          </cell>
          <cell r="EI3">
            <v>49400</v>
          </cell>
          <cell r="EJ3">
            <v>49430</v>
          </cell>
          <cell r="EK3">
            <v>49461</v>
          </cell>
          <cell r="EL3">
            <v>49491</v>
          </cell>
          <cell r="EM3">
            <v>49522</v>
          </cell>
          <cell r="EN3">
            <v>49553</v>
          </cell>
          <cell r="EO3">
            <v>49583</v>
          </cell>
          <cell r="EP3">
            <v>49614</v>
          </cell>
          <cell r="EQ3">
            <v>49644</v>
          </cell>
        </row>
        <row r="4">
          <cell r="C4" t="str">
            <v>Fiscal Year</v>
          </cell>
          <cell r="D4">
            <v>2024</v>
          </cell>
          <cell r="E4">
            <v>2024</v>
          </cell>
          <cell r="F4">
            <v>2024</v>
          </cell>
          <cell r="G4">
            <v>2024</v>
          </cell>
          <cell r="H4">
            <v>2024</v>
          </cell>
          <cell r="I4">
            <v>2024</v>
          </cell>
          <cell r="J4">
            <v>2024</v>
          </cell>
          <cell r="K4">
            <v>2024</v>
          </cell>
          <cell r="L4">
            <v>2024</v>
          </cell>
          <cell r="M4">
            <v>2025</v>
          </cell>
          <cell r="N4">
            <v>2025</v>
          </cell>
          <cell r="O4">
            <v>2025</v>
          </cell>
          <cell r="P4">
            <v>2025</v>
          </cell>
          <cell r="Q4">
            <v>2025</v>
          </cell>
          <cell r="R4">
            <v>2025</v>
          </cell>
          <cell r="S4">
            <v>2025</v>
          </cell>
          <cell r="T4">
            <v>2025</v>
          </cell>
          <cell r="U4">
            <v>2025</v>
          </cell>
          <cell r="V4">
            <v>2025</v>
          </cell>
          <cell r="W4">
            <v>2025</v>
          </cell>
          <cell r="X4">
            <v>2025</v>
          </cell>
          <cell r="Y4">
            <v>2026</v>
          </cell>
          <cell r="Z4">
            <v>2026</v>
          </cell>
          <cell r="AA4">
            <v>2026</v>
          </cell>
          <cell r="AB4">
            <v>2026</v>
          </cell>
          <cell r="AC4">
            <v>2026</v>
          </cell>
          <cell r="AD4">
            <v>2026</v>
          </cell>
          <cell r="AE4">
            <v>2026</v>
          </cell>
          <cell r="AF4">
            <v>2026</v>
          </cell>
          <cell r="AG4">
            <v>2026</v>
          </cell>
          <cell r="AH4">
            <v>2026</v>
          </cell>
          <cell r="AI4">
            <v>2026</v>
          </cell>
          <cell r="AJ4">
            <v>2026</v>
          </cell>
          <cell r="AK4">
            <v>2027</v>
          </cell>
          <cell r="AL4">
            <v>2027</v>
          </cell>
          <cell r="AM4">
            <v>2027</v>
          </cell>
          <cell r="AN4">
            <v>2027</v>
          </cell>
          <cell r="AO4">
            <v>2027</v>
          </cell>
          <cell r="AP4">
            <v>2027</v>
          </cell>
          <cell r="AQ4">
            <v>2027</v>
          </cell>
          <cell r="AR4">
            <v>2027</v>
          </cell>
          <cell r="AS4">
            <v>2027</v>
          </cell>
          <cell r="AT4">
            <v>2027</v>
          </cell>
          <cell r="AU4">
            <v>2027</v>
          </cell>
          <cell r="AV4">
            <v>2027</v>
          </cell>
          <cell r="AW4">
            <v>2028</v>
          </cell>
          <cell r="AX4">
            <v>2028</v>
          </cell>
          <cell r="AY4">
            <v>2028</v>
          </cell>
          <cell r="AZ4">
            <v>2028</v>
          </cell>
          <cell r="BA4">
            <v>2028</v>
          </cell>
          <cell r="BB4">
            <v>2028</v>
          </cell>
          <cell r="BC4">
            <v>2028</v>
          </cell>
          <cell r="BD4">
            <v>2028</v>
          </cell>
          <cell r="BE4">
            <v>2028</v>
          </cell>
          <cell r="BF4">
            <v>2028</v>
          </cell>
          <cell r="BG4">
            <v>2028</v>
          </cell>
          <cell r="BH4">
            <v>2028</v>
          </cell>
          <cell r="BI4">
            <v>2029</v>
          </cell>
          <cell r="BJ4">
            <v>2029</v>
          </cell>
          <cell r="BK4">
            <v>2029</v>
          </cell>
          <cell r="BL4">
            <v>2029</v>
          </cell>
          <cell r="BM4">
            <v>2029</v>
          </cell>
          <cell r="BN4">
            <v>2029</v>
          </cell>
          <cell r="BO4">
            <v>2029</v>
          </cell>
          <cell r="BP4">
            <v>2029</v>
          </cell>
          <cell r="BQ4">
            <v>2029</v>
          </cell>
          <cell r="BR4">
            <v>2029</v>
          </cell>
          <cell r="BS4">
            <v>2029</v>
          </cell>
          <cell r="BT4">
            <v>2029</v>
          </cell>
          <cell r="BU4">
            <v>2030</v>
          </cell>
          <cell r="BV4">
            <v>2030</v>
          </cell>
          <cell r="BW4">
            <v>2030</v>
          </cell>
          <cell r="BX4">
            <v>2030</v>
          </cell>
          <cell r="BY4">
            <v>2030</v>
          </cell>
          <cell r="BZ4">
            <v>2030</v>
          </cell>
          <cell r="CA4">
            <v>2030</v>
          </cell>
          <cell r="CB4">
            <v>2030</v>
          </cell>
          <cell r="CC4">
            <v>2030</v>
          </cell>
          <cell r="CD4">
            <v>2030</v>
          </cell>
          <cell r="CE4">
            <v>2030</v>
          </cell>
          <cell r="CF4">
            <v>2030</v>
          </cell>
          <cell r="CG4">
            <v>2031</v>
          </cell>
          <cell r="CH4">
            <v>2031</v>
          </cell>
          <cell r="CI4">
            <v>2031</v>
          </cell>
          <cell r="CJ4">
            <v>2031</v>
          </cell>
          <cell r="CK4">
            <v>2031</v>
          </cell>
          <cell r="CL4">
            <v>2031</v>
          </cell>
          <cell r="CM4">
            <v>2031</v>
          </cell>
          <cell r="CN4">
            <v>2031</v>
          </cell>
          <cell r="CO4">
            <v>2031</v>
          </cell>
          <cell r="CP4">
            <v>2031</v>
          </cell>
          <cell r="CQ4">
            <v>2031</v>
          </cell>
          <cell r="CR4">
            <v>2031</v>
          </cell>
          <cell r="CS4">
            <v>2032</v>
          </cell>
          <cell r="CT4">
            <v>2032</v>
          </cell>
          <cell r="CU4">
            <v>2032</v>
          </cell>
          <cell r="CV4">
            <v>2032</v>
          </cell>
          <cell r="CW4">
            <v>2032</v>
          </cell>
          <cell r="CX4">
            <v>2032</v>
          </cell>
          <cell r="CY4">
            <v>2032</v>
          </cell>
          <cell r="CZ4">
            <v>2032</v>
          </cell>
          <cell r="DA4">
            <v>2032</v>
          </cell>
          <cell r="DB4">
            <v>2032</v>
          </cell>
          <cell r="DC4">
            <v>2032</v>
          </cell>
          <cell r="DD4">
            <v>2032</v>
          </cell>
          <cell r="DE4">
            <v>2033</v>
          </cell>
          <cell r="DF4">
            <v>2033</v>
          </cell>
          <cell r="DG4">
            <v>2033</v>
          </cell>
          <cell r="DH4">
            <v>2033</v>
          </cell>
          <cell r="DI4">
            <v>2033</v>
          </cell>
          <cell r="DJ4">
            <v>2033</v>
          </cell>
          <cell r="DK4">
            <v>2033</v>
          </cell>
          <cell r="DL4">
            <v>2033</v>
          </cell>
          <cell r="DM4">
            <v>2033</v>
          </cell>
          <cell r="DN4">
            <v>2033</v>
          </cell>
          <cell r="DO4">
            <v>2033</v>
          </cell>
          <cell r="DP4">
            <v>2033</v>
          </cell>
          <cell r="DQ4">
            <v>2034</v>
          </cell>
          <cell r="DR4">
            <v>2034</v>
          </cell>
          <cell r="DS4">
            <v>2034</v>
          </cell>
          <cell r="DT4">
            <v>2034</v>
          </cell>
          <cell r="DU4">
            <v>2034</v>
          </cell>
          <cell r="DV4">
            <v>2034</v>
          </cell>
          <cell r="DW4">
            <v>2034</v>
          </cell>
          <cell r="DX4">
            <v>2034</v>
          </cell>
          <cell r="DY4">
            <v>2034</v>
          </cell>
          <cell r="DZ4">
            <v>2034</v>
          </cell>
          <cell r="EA4">
            <v>2034</v>
          </cell>
          <cell r="EB4">
            <v>2034</v>
          </cell>
          <cell r="EC4">
            <v>2035</v>
          </cell>
          <cell r="ED4">
            <v>2035</v>
          </cell>
          <cell r="EE4">
            <v>2035</v>
          </cell>
          <cell r="EF4">
            <v>2035</v>
          </cell>
          <cell r="EG4">
            <v>2035</v>
          </cell>
          <cell r="EH4">
            <v>2035</v>
          </cell>
          <cell r="EI4">
            <v>2035</v>
          </cell>
          <cell r="EJ4">
            <v>2035</v>
          </cell>
          <cell r="EK4">
            <v>2035</v>
          </cell>
          <cell r="EL4">
            <v>2035</v>
          </cell>
          <cell r="EM4">
            <v>2035</v>
          </cell>
          <cell r="EN4">
            <v>2035</v>
          </cell>
          <cell r="EO4">
            <v>2036</v>
          </cell>
          <cell r="EP4">
            <v>2036</v>
          </cell>
          <cell r="EQ4">
            <v>2036</v>
          </cell>
        </row>
      </sheetData>
      <sheetData sheetId="16" refreshError="1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ons_2026-28"/>
      <sheetName val="TOC"/>
      <sheetName val="Sch 1- Rate Base "/>
      <sheetName val="Sch 1A - Cash Working Capital"/>
      <sheetName val="Sch 2 -Rate of Return"/>
      <sheetName val="Sch 3 - Expenses"/>
      <sheetName val="Sch 3A - Taxes"/>
      <sheetName val="Sch 3B - Other Items"/>
      <sheetName val="Sch 4 - Average System Cost"/>
      <sheetName val="3-YEAR PP &amp; OSS Worksheet"/>
      <sheetName val="Load Forecast"/>
      <sheetName val="Distribution Loss Calc"/>
      <sheetName val="Salaries"/>
      <sheetName val="Ratios"/>
      <sheetName val="A-RHWM_Ratios"/>
      <sheetName val="New Resources - Individual"/>
      <sheetName val="New Resources - Group"/>
      <sheetName val="Materiality - Individual"/>
      <sheetName val="Materiality -  Group"/>
      <sheetName val="Wind_Resources_Costs"/>
      <sheetName val="NLSL_Base_New-Calc"/>
      <sheetName val="Above-RHWM_Base_Calc"/>
      <sheetName val="Tiered Rates"/>
      <sheetName val="FERC p110-111 Assets"/>
      <sheetName val="M&amp;S"/>
      <sheetName val="Other Assets"/>
      <sheetName val="Other Liabilities"/>
      <sheetName val="FERC P114-117a Income"/>
      <sheetName val="Regulatory Debit &amp; Credits"/>
      <sheetName val="Nonoperating Income"/>
      <sheetName val="Gain-Loss Dispostion"/>
      <sheetName val="FERC p200-201 Utility Plant"/>
      <sheetName val="Utility Plant Montana Only"/>
      <sheetName val="FERC P204-207 Electric Plant"/>
      <sheetName val="Tran Plt_Functionalized"/>
      <sheetName val="Tran Plt_Voltage_Functionalized"/>
      <sheetName val="Experimental Plant"/>
      <sheetName val="FERC p219 Acc. Dep. Elec Plant"/>
      <sheetName val="Depr Reserve"/>
      <sheetName val="Intangible Plant"/>
      <sheetName val="Intangible Plant - 2023"/>
      <sheetName val="Intangible Plant 302"/>
      <sheetName val="Intangible Plant 302 - 2023"/>
      <sheetName val="Plant Acq Adj"/>
      <sheetName val="CWIP"/>
      <sheetName val="CWIP - Common"/>
      <sheetName val="YNP Plant"/>
      <sheetName val="FERC p232 Other Reg Assets"/>
      <sheetName val="Regulatory Assets"/>
      <sheetName val="FERC p233 Misc. Deferred Debits"/>
      <sheetName val="Deferred Debits"/>
      <sheetName val="FERC P256-257 L_T Debt"/>
      <sheetName val="FERC p262 Taxes"/>
      <sheetName val="Taxes Other Than Income"/>
      <sheetName val="FERC p269 Deferred Credits"/>
      <sheetName val="Deferred Credits"/>
      <sheetName val="FERC p112-113 Liabilities"/>
      <sheetName val="FERC p278 Other Reg Liab"/>
      <sheetName val="Regulatory LIabilities"/>
      <sheetName val="FERC p300 Op Revenues"/>
      <sheetName val="Other Revenue"/>
      <sheetName val="FERC p310-311 Sales for Resale"/>
      <sheetName val="FERC p320-323 Elec. O&amp;M"/>
      <sheetName val="Trans O&amp;M_Functionalized"/>
      <sheetName val="Trans O&amp;M_Voltage"/>
      <sheetName val="YNP Expenses"/>
      <sheetName val="YNP Profit Center"/>
      <sheetName val="YNP Top-side"/>
      <sheetName val="USBC"/>
      <sheetName val="557 Detail"/>
      <sheetName val="FERC p326-327 Purchased Power"/>
      <sheetName val="FERC P326-327 MT Purchases 2023"/>
      <sheetName val="FERC P326 SD Purchases 2023"/>
      <sheetName val="PP &amp; OS Reconciliation"/>
      <sheetName val="YNP Purchased Power"/>
      <sheetName val="FERC p328-330 Trans for Others"/>
      <sheetName val="FERC p328-330 Choice MT"/>
      <sheetName val="FERC p328-300 PTP MT"/>
      <sheetName val="FERC p328-300 SD"/>
      <sheetName val="FERC p332 Trans by Others"/>
      <sheetName val="FERC p332 MT Trans"/>
      <sheetName val="FERC p332 MT Supply"/>
      <sheetName val="FERC p332 SD"/>
      <sheetName val="FERC p336 Dep &amp; Amort"/>
      <sheetName val="Depr Expense"/>
      <sheetName val="FERC p354-355 Salaries &amp; Wages"/>
      <sheetName val="YNP Labor"/>
      <sheetName val="FERC p356 Common Plant"/>
      <sheetName val="Common Plant"/>
      <sheetName val="COMM-PLANT-2023"/>
      <sheetName val="COMM-RESERVE-2023"/>
      <sheetName val="Common Plant - 303.1"/>
      <sheetName val="Common Software - 2023"/>
      <sheetName val="Loss Factor"/>
      <sheetName val="Energy Data MT Only 2023"/>
      <sheetName val="Load Forecast Data wo YNP"/>
      <sheetName val="YCGS Rate Base Summary"/>
      <sheetName val="YCGS_24"/>
      <sheetName val="Rate Base Reconciliation"/>
      <sheetName val="ForecastImport"/>
      <sheetName val="DataImpo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78">
          <cell r="D78" t="str">
            <v>DIST</v>
          </cell>
          <cell r="E78">
            <v>0</v>
          </cell>
          <cell r="F78">
            <v>0</v>
          </cell>
          <cell r="G78">
            <v>1</v>
          </cell>
        </row>
        <row r="79">
          <cell r="D79" t="str">
            <v>PROD</v>
          </cell>
          <cell r="E79">
            <v>1</v>
          </cell>
          <cell r="F79">
            <v>0</v>
          </cell>
          <cell r="G79">
            <v>0</v>
          </cell>
        </row>
        <row r="80">
          <cell r="D80" t="str">
            <v>TRANS</v>
          </cell>
          <cell r="E80">
            <v>0</v>
          </cell>
          <cell r="F80">
            <v>1</v>
          </cell>
          <cell r="G80">
            <v>0</v>
          </cell>
        </row>
        <row r="81">
          <cell r="D81" t="str">
            <v>DIRECT</v>
          </cell>
          <cell r="E81">
            <v>0</v>
          </cell>
          <cell r="F81">
            <v>0</v>
          </cell>
          <cell r="G81">
            <v>0</v>
          </cell>
        </row>
        <row r="82">
          <cell r="D82" t="str">
            <v>GP</v>
          </cell>
          <cell r="E82">
            <v>0.13406747636119989</v>
          </cell>
          <cell r="F82">
            <v>0.21130430392563307</v>
          </cell>
          <cell r="G82">
            <v>0.65462821971316698</v>
          </cell>
        </row>
        <row r="83">
          <cell r="D83" t="str">
            <v>GPM</v>
          </cell>
          <cell r="E83">
            <v>0.25186859768524245</v>
          </cell>
          <cell r="F83">
            <v>0.18276188980192049</v>
          </cell>
          <cell r="G83">
            <v>0.56536951251283718</v>
          </cell>
        </row>
        <row r="84">
          <cell r="D84" t="str">
            <v>LABOR</v>
          </cell>
          <cell r="E84">
            <v>0.23698820478969421</v>
          </cell>
          <cell r="F84">
            <v>0.19554994899789785</v>
          </cell>
          <cell r="G84">
            <v>0.56746184621240792</v>
          </cell>
        </row>
        <row r="85">
          <cell r="D85" t="str">
            <v>PTD</v>
          </cell>
          <cell r="E85">
            <v>0.25240490281843175</v>
          </cell>
          <cell r="F85">
            <v>0.18230099459313986</v>
          </cell>
          <cell r="G85">
            <v>0.56529410258842849</v>
          </cell>
        </row>
        <row r="86">
          <cell r="D86" t="str">
            <v>PTDG</v>
          </cell>
          <cell r="E86">
            <v>0.25120739898436822</v>
          </cell>
          <cell r="F86">
            <v>0.18330683437141657</v>
          </cell>
          <cell r="G86">
            <v>0.56548576664421513</v>
          </cell>
        </row>
        <row r="87">
          <cell r="D87" t="str">
            <v>TD</v>
          </cell>
          <cell r="E87">
            <v>0</v>
          </cell>
          <cell r="F87">
            <v>0.24384990656093672</v>
          </cell>
          <cell r="G87">
            <v>0.75615009343906325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BB858-9EB9-4EEC-97A8-5905C7486A2B}">
  <sheetPr>
    <tabColor rgb="FF7030A0"/>
  </sheetPr>
  <dimension ref="D1:T71"/>
  <sheetViews>
    <sheetView workbookViewId="0">
      <selection activeCell="F20" sqref="F20"/>
    </sheetView>
  </sheetViews>
  <sheetFormatPr defaultRowHeight="15" x14ac:dyDescent="0.25"/>
  <cols>
    <col min="4" max="4" width="10.85546875" bestFit="1" customWidth="1"/>
    <col min="5" max="5" width="37" bestFit="1" customWidth="1"/>
    <col min="6" max="8" width="12.7109375" customWidth="1"/>
    <col min="9" max="9" width="14.140625" customWidth="1"/>
    <col min="10" max="13" width="14" bestFit="1" customWidth="1"/>
    <col min="14" max="14" width="14.28515625" bestFit="1" customWidth="1"/>
    <col min="15" max="15" width="16.7109375" bestFit="1" customWidth="1"/>
    <col min="16" max="16" width="12.5703125" bestFit="1" customWidth="1"/>
    <col min="17" max="17" width="12.5703125" customWidth="1"/>
    <col min="18" max="18" width="12.5703125" bestFit="1" customWidth="1"/>
    <col min="19" max="19" width="23.7109375" bestFit="1" customWidth="1"/>
  </cols>
  <sheetData>
    <row r="1" spans="4:20" x14ac:dyDescent="0.25">
      <c r="I1" s="1"/>
    </row>
    <row r="2" spans="4:20" x14ac:dyDescent="0.25">
      <c r="I2" s="2">
        <v>2.2599999999999999E-2</v>
      </c>
      <c r="J2" s="2">
        <v>2.2599999999999999E-2</v>
      </c>
      <c r="K2" s="2">
        <v>2.3E-2</v>
      </c>
      <c r="L2" s="2">
        <v>2.3E-2</v>
      </c>
      <c r="M2" s="2">
        <v>2.3E-2</v>
      </c>
      <c r="N2" s="2">
        <v>2.29E-2</v>
      </c>
    </row>
    <row r="3" spans="4:20" x14ac:dyDescent="0.25">
      <c r="D3" s="1"/>
      <c r="E3" s="3" t="s">
        <v>0</v>
      </c>
      <c r="F3" s="66" t="s">
        <v>1</v>
      </c>
      <c r="G3" s="66"/>
      <c r="H3" s="66"/>
      <c r="I3" s="1"/>
      <c r="J3" s="1"/>
      <c r="K3" s="1"/>
    </row>
    <row r="4" spans="4:20" x14ac:dyDescent="0.25">
      <c r="D4" s="1"/>
      <c r="E4" s="1"/>
      <c r="F4" s="66" t="s">
        <v>2</v>
      </c>
      <c r="G4" s="66"/>
      <c r="H4" s="66"/>
      <c r="I4" s="4" t="s">
        <v>3</v>
      </c>
      <c r="J4" s="4"/>
      <c r="K4" s="4"/>
    </row>
    <row r="5" spans="4:20" ht="15.75" x14ac:dyDescent="0.25">
      <c r="D5" s="5" t="s">
        <v>4</v>
      </c>
      <c r="E5" s="5" t="s">
        <v>5</v>
      </c>
      <c r="F5" s="6">
        <v>2026</v>
      </c>
      <c r="G5" s="6">
        <v>2027</v>
      </c>
      <c r="H5" s="6">
        <v>2028</v>
      </c>
      <c r="I5" s="6">
        <v>2029</v>
      </c>
      <c r="J5" s="6">
        <v>2030</v>
      </c>
      <c r="K5" s="6">
        <v>2031</v>
      </c>
      <c r="L5" s="6">
        <v>2032</v>
      </c>
      <c r="M5" s="6">
        <v>2033</v>
      </c>
      <c r="N5" s="6">
        <v>2034</v>
      </c>
    </row>
    <row r="6" spans="4:20" ht="15.75" x14ac:dyDescent="0.25">
      <c r="D6" s="7">
        <v>10016</v>
      </c>
      <c r="E6" s="7" t="s">
        <v>6</v>
      </c>
      <c r="F6" s="8">
        <v>55.517400212061304</v>
      </c>
      <c r="G6" s="9">
        <f>F6</f>
        <v>55.517400212061304</v>
      </c>
      <c r="H6" s="9">
        <f>G6</f>
        <v>55.517400212061304</v>
      </c>
      <c r="I6" s="9">
        <f>H6*(1+I$2)</f>
        <v>56.772093456853888</v>
      </c>
      <c r="J6" s="9">
        <f t="shared" ref="I6:N11" si="0">I6*(1+J$2)</f>
        <v>58.055142768978783</v>
      </c>
      <c r="K6" s="9">
        <f t="shared" si="0"/>
        <v>59.390411052665293</v>
      </c>
      <c r="L6" s="9">
        <f t="shared" si="0"/>
        <v>60.756390506876592</v>
      </c>
      <c r="M6" s="9">
        <f t="shared" si="0"/>
        <v>62.153787488534746</v>
      </c>
      <c r="N6" s="9">
        <f t="shared" si="0"/>
        <v>63.577109222022187</v>
      </c>
    </row>
    <row r="7" spans="4:20" ht="15.75" x14ac:dyDescent="0.25">
      <c r="D7" s="7">
        <v>10205</v>
      </c>
      <c r="E7" s="7" t="s">
        <v>7</v>
      </c>
      <c r="F7" s="8">
        <v>51.424787130235721</v>
      </c>
      <c r="G7" s="9">
        <f>F7</f>
        <v>51.424787130235721</v>
      </c>
      <c r="H7" s="9">
        <f t="shared" ref="G7:H11" si="1">G7</f>
        <v>51.424787130235721</v>
      </c>
      <c r="I7" s="9">
        <f t="shared" si="0"/>
        <v>52.586987319379048</v>
      </c>
      <c r="J7" s="9">
        <f t="shared" si="0"/>
        <v>53.775453232797013</v>
      </c>
      <c r="K7" s="9">
        <f t="shared" si="0"/>
        <v>55.012288657151338</v>
      </c>
      <c r="L7" s="9">
        <f t="shared" si="0"/>
        <v>56.277571296265812</v>
      </c>
      <c r="M7" s="9">
        <f t="shared" si="0"/>
        <v>57.571955436079918</v>
      </c>
      <c r="N7" s="9">
        <f t="shared" si="0"/>
        <v>58.890353215566144</v>
      </c>
      <c r="P7" s="10"/>
      <c r="Q7" s="10"/>
      <c r="R7" s="11"/>
      <c r="T7" s="12"/>
    </row>
    <row r="8" spans="4:20" ht="15.75" x14ac:dyDescent="0.25">
      <c r="D8" s="7">
        <v>10262</v>
      </c>
      <c r="E8" s="7" t="s">
        <v>8</v>
      </c>
      <c r="F8" s="8">
        <v>73.278136416703617</v>
      </c>
      <c r="G8" s="9">
        <f t="shared" si="1"/>
        <v>73.278136416703617</v>
      </c>
      <c r="H8" s="9">
        <f t="shared" si="1"/>
        <v>73.278136416703617</v>
      </c>
      <c r="I8" s="9">
        <f t="shared" si="0"/>
        <v>74.934222299721114</v>
      </c>
      <c r="J8" s="9">
        <f t="shared" si="0"/>
        <v>76.627735723694812</v>
      </c>
      <c r="K8" s="9">
        <f t="shared" si="0"/>
        <v>78.390173645339786</v>
      </c>
      <c r="L8" s="9">
        <f t="shared" si="0"/>
        <v>80.193147639182598</v>
      </c>
      <c r="M8" s="9">
        <f t="shared" si="0"/>
        <v>82.037590034883792</v>
      </c>
      <c r="N8" s="9">
        <f t="shared" si="0"/>
        <v>83.91625084668263</v>
      </c>
      <c r="P8" s="13"/>
      <c r="Q8" s="13"/>
      <c r="R8" s="14"/>
      <c r="S8" s="15"/>
      <c r="T8" s="14"/>
    </row>
    <row r="9" spans="4:20" ht="15.75" x14ac:dyDescent="0.25">
      <c r="D9" s="7">
        <v>10300</v>
      </c>
      <c r="E9" s="7" t="s">
        <v>9</v>
      </c>
      <c r="F9" s="8">
        <v>87.525506321974291</v>
      </c>
      <c r="G9" s="9">
        <f t="shared" si="1"/>
        <v>87.525506321974291</v>
      </c>
      <c r="H9" s="9">
        <f t="shared" si="1"/>
        <v>87.525506321974291</v>
      </c>
      <c r="I9" s="9">
        <f t="shared" si="0"/>
        <v>89.503582764850904</v>
      </c>
      <c r="J9" s="9">
        <f t="shared" si="0"/>
        <v>91.526363735336531</v>
      </c>
      <c r="K9" s="9">
        <f t="shared" si="0"/>
        <v>93.631470101249263</v>
      </c>
      <c r="L9" s="9">
        <f t="shared" si="0"/>
        <v>95.784993913577992</v>
      </c>
      <c r="M9" s="9">
        <f t="shared" si="0"/>
        <v>97.988048773590279</v>
      </c>
      <c r="N9" s="9">
        <f t="shared" si="0"/>
        <v>100.23197509050549</v>
      </c>
      <c r="P9" s="13"/>
      <c r="Q9" s="13"/>
      <c r="R9" s="14"/>
      <c r="S9" s="15"/>
      <c r="T9" s="14"/>
    </row>
    <row r="10" spans="4:20" ht="15.75" x14ac:dyDescent="0.25">
      <c r="D10" s="16">
        <v>10314</v>
      </c>
      <c r="E10" s="16" t="s">
        <v>10</v>
      </c>
      <c r="F10" s="8">
        <v>81.923449813278367</v>
      </c>
      <c r="G10" s="9">
        <f t="shared" si="1"/>
        <v>81.923449813278367</v>
      </c>
      <c r="H10" s="9">
        <f t="shared" si="1"/>
        <v>81.923449813278367</v>
      </c>
      <c r="I10" s="9">
        <f t="shared" si="0"/>
        <v>83.77491977905845</v>
      </c>
      <c r="J10" s="9">
        <f t="shared" si="0"/>
        <v>85.668232966065162</v>
      </c>
      <c r="K10" s="9">
        <f t="shared" si="0"/>
        <v>87.638602324284648</v>
      </c>
      <c r="L10" s="9">
        <f t="shared" si="0"/>
        <v>89.654290177743192</v>
      </c>
      <c r="M10" s="9">
        <f t="shared" si="0"/>
        <v>91.716338851831281</v>
      </c>
      <c r="N10" s="9">
        <f t="shared" si="0"/>
        <v>93.816643011538204</v>
      </c>
      <c r="P10" s="13"/>
      <c r="Q10" s="13"/>
      <c r="R10" s="14"/>
      <c r="S10" s="15"/>
      <c r="T10" s="14"/>
    </row>
    <row r="11" spans="4:20" ht="15.75" x14ac:dyDescent="0.25">
      <c r="D11" s="7">
        <v>10325</v>
      </c>
      <c r="E11" s="7" t="s">
        <v>11</v>
      </c>
      <c r="F11" s="8">
        <v>66.18667580044729</v>
      </c>
      <c r="G11" s="9">
        <f t="shared" si="1"/>
        <v>66.18667580044729</v>
      </c>
      <c r="H11" s="9">
        <f t="shared" si="1"/>
        <v>66.18667580044729</v>
      </c>
      <c r="I11" s="9">
        <f t="shared" si="0"/>
        <v>67.682494673537391</v>
      </c>
      <c r="J11" s="9">
        <f t="shared" si="0"/>
        <v>69.212119053159327</v>
      </c>
      <c r="K11" s="9">
        <f t="shared" si="0"/>
        <v>70.803997791381988</v>
      </c>
      <c r="L11" s="9">
        <f t="shared" si="0"/>
        <v>72.432489740583762</v>
      </c>
      <c r="M11" s="9">
        <f t="shared" si="0"/>
        <v>74.098437004617182</v>
      </c>
      <c r="N11" s="9">
        <f t="shared" si="0"/>
        <v>75.795291212022903</v>
      </c>
      <c r="P11" s="13"/>
      <c r="Q11" s="13"/>
      <c r="R11" s="14"/>
      <c r="S11" s="15"/>
      <c r="T11" s="14"/>
    </row>
    <row r="12" spans="4:20" ht="15.75" x14ac:dyDescent="0.25">
      <c r="D12" s="7"/>
      <c r="E12" s="7"/>
      <c r="F12" s="8"/>
      <c r="G12" s="9"/>
      <c r="H12" s="9"/>
      <c r="I12" s="9"/>
      <c r="J12" s="9"/>
      <c r="K12" s="9"/>
      <c r="L12" s="9"/>
      <c r="M12" s="9"/>
      <c r="N12" s="9"/>
      <c r="P12" s="13"/>
      <c r="Q12" s="13"/>
      <c r="R12" s="14"/>
      <c r="S12" s="15"/>
      <c r="T12" s="14"/>
    </row>
    <row r="13" spans="4:20" ht="16.5" thickBot="1" x14ac:dyDescent="0.3">
      <c r="D13" s="7"/>
      <c r="E13" s="7"/>
      <c r="F13" s="8"/>
      <c r="G13" s="9"/>
      <c r="H13" s="9"/>
      <c r="I13" s="9"/>
      <c r="J13" s="9"/>
      <c r="K13" s="9"/>
      <c r="L13" s="9"/>
      <c r="M13" s="9"/>
      <c r="N13" s="9"/>
      <c r="P13" s="13"/>
      <c r="Q13" s="13"/>
      <c r="R13" s="14"/>
      <c r="S13" s="15"/>
      <c r="T13" s="14"/>
    </row>
    <row r="14" spans="4:20" ht="15.75" x14ac:dyDescent="0.25">
      <c r="D14" s="17"/>
      <c r="E14" s="18"/>
      <c r="F14" s="19"/>
      <c r="G14" s="20"/>
      <c r="H14" s="20"/>
      <c r="I14" s="21" t="s">
        <v>12</v>
      </c>
      <c r="J14" s="20"/>
      <c r="K14" s="20"/>
      <c r="L14" s="20"/>
      <c r="M14" s="20"/>
      <c r="N14" s="22"/>
      <c r="P14" s="23"/>
      <c r="Q14" s="23"/>
      <c r="R14" s="24"/>
    </row>
    <row r="15" spans="4:20" ht="15.75" x14ac:dyDescent="0.25">
      <c r="D15" s="25" t="s">
        <v>4</v>
      </c>
      <c r="E15" s="26" t="s">
        <v>5</v>
      </c>
      <c r="F15" s="27">
        <v>2026</v>
      </c>
      <c r="G15" s="27">
        <v>2027</v>
      </c>
      <c r="H15" s="27">
        <v>2028</v>
      </c>
      <c r="I15" s="27">
        <v>2029</v>
      </c>
      <c r="J15" s="27">
        <v>2030</v>
      </c>
      <c r="K15" s="27">
        <v>2031</v>
      </c>
      <c r="L15" s="27">
        <v>2032</v>
      </c>
      <c r="M15" s="27">
        <v>2033</v>
      </c>
      <c r="N15" s="28">
        <v>2034</v>
      </c>
    </row>
    <row r="16" spans="4:20" ht="15.75" x14ac:dyDescent="0.25">
      <c r="D16" s="29">
        <v>10016</v>
      </c>
      <c r="E16" s="30" t="s">
        <v>6</v>
      </c>
      <c r="F16" s="31">
        <f t="shared" ref="F16:H21" si="2">F6</f>
        <v>55.517400212061304</v>
      </c>
      <c r="G16" s="31">
        <f t="shared" si="2"/>
        <v>55.517400212061304</v>
      </c>
      <c r="H16" s="31">
        <f t="shared" si="2"/>
        <v>55.517400212061304</v>
      </c>
      <c r="I16" s="32">
        <f>AVERAGE(I6:J6)</f>
        <v>57.413618112916339</v>
      </c>
      <c r="J16" s="32">
        <f>I16</f>
        <v>57.413618112916339</v>
      </c>
      <c r="K16" s="32">
        <f t="shared" ref="K16:K21" si="3">AVERAGE(K6:L6)</f>
        <v>60.073400779770942</v>
      </c>
      <c r="L16" s="32">
        <f>K16</f>
        <v>60.073400779770942</v>
      </c>
      <c r="M16" s="32">
        <f t="shared" ref="M16:M21" si="4">AVERAGE(M6:N6)</f>
        <v>62.865448355278467</v>
      </c>
      <c r="N16" s="33">
        <f>M16</f>
        <v>62.865448355278467</v>
      </c>
    </row>
    <row r="17" spans="4:18" ht="15.75" x14ac:dyDescent="0.25">
      <c r="D17" s="29">
        <v>10205</v>
      </c>
      <c r="E17" s="30" t="s">
        <v>7</v>
      </c>
      <c r="F17" s="31">
        <f t="shared" si="2"/>
        <v>51.424787130235721</v>
      </c>
      <c r="G17" s="31">
        <f t="shared" si="2"/>
        <v>51.424787130235721</v>
      </c>
      <c r="H17" s="31">
        <f t="shared" si="2"/>
        <v>51.424787130235721</v>
      </c>
      <c r="I17" s="32">
        <f t="shared" ref="I17:I21" si="5">AVERAGE(I7:J7)</f>
        <v>53.181220276088027</v>
      </c>
      <c r="J17" s="32">
        <f t="shared" ref="J17:L21" si="6">I17</f>
        <v>53.181220276088027</v>
      </c>
      <c r="K17" s="32">
        <f t="shared" si="3"/>
        <v>55.644929976708575</v>
      </c>
      <c r="L17" s="32">
        <f t="shared" si="6"/>
        <v>55.644929976708575</v>
      </c>
      <c r="M17" s="32">
        <f t="shared" si="4"/>
        <v>58.231154325823027</v>
      </c>
      <c r="N17" s="33">
        <f t="shared" ref="N17:N21" si="7">M17</f>
        <v>58.231154325823027</v>
      </c>
    </row>
    <row r="18" spans="4:18" ht="15.75" x14ac:dyDescent="0.25">
      <c r="D18" s="29">
        <v>10262</v>
      </c>
      <c r="E18" s="30" t="s">
        <v>8</v>
      </c>
      <c r="F18" s="31">
        <f t="shared" si="2"/>
        <v>73.278136416703617</v>
      </c>
      <c r="G18" s="31">
        <f t="shared" si="2"/>
        <v>73.278136416703617</v>
      </c>
      <c r="H18" s="31">
        <f t="shared" si="2"/>
        <v>73.278136416703617</v>
      </c>
      <c r="I18" s="32">
        <f t="shared" si="5"/>
        <v>75.780979011707956</v>
      </c>
      <c r="J18" s="32">
        <f t="shared" si="6"/>
        <v>75.780979011707956</v>
      </c>
      <c r="K18" s="32">
        <f t="shared" si="3"/>
        <v>79.291660642261192</v>
      </c>
      <c r="L18" s="32">
        <f t="shared" si="6"/>
        <v>79.291660642261192</v>
      </c>
      <c r="M18" s="32">
        <f t="shared" si="4"/>
        <v>82.976920440783204</v>
      </c>
      <c r="N18" s="33">
        <f t="shared" si="7"/>
        <v>82.976920440783204</v>
      </c>
    </row>
    <row r="19" spans="4:18" ht="15.75" x14ac:dyDescent="0.25">
      <c r="D19" s="29">
        <v>10300</v>
      </c>
      <c r="E19" s="30" t="s">
        <v>9</v>
      </c>
      <c r="F19" s="31">
        <f t="shared" si="2"/>
        <v>87.525506321974291</v>
      </c>
      <c r="G19" s="31">
        <f t="shared" si="2"/>
        <v>87.525506321974291</v>
      </c>
      <c r="H19" s="31">
        <f t="shared" si="2"/>
        <v>87.525506321974291</v>
      </c>
      <c r="I19" s="32">
        <f t="shared" si="5"/>
        <v>90.514973250093718</v>
      </c>
      <c r="J19" s="32">
        <f t="shared" si="6"/>
        <v>90.514973250093718</v>
      </c>
      <c r="K19" s="32">
        <f t="shared" si="3"/>
        <v>94.708232007413628</v>
      </c>
      <c r="L19" s="32">
        <f t="shared" si="6"/>
        <v>94.708232007413628</v>
      </c>
      <c r="M19" s="32">
        <f t="shared" si="4"/>
        <v>99.110011932047883</v>
      </c>
      <c r="N19" s="33">
        <f t="shared" si="7"/>
        <v>99.110011932047883</v>
      </c>
    </row>
    <row r="20" spans="4:18" ht="15.75" x14ac:dyDescent="0.25">
      <c r="D20" s="34">
        <v>10314</v>
      </c>
      <c r="E20" s="35" t="s">
        <v>10</v>
      </c>
      <c r="F20" s="31">
        <f t="shared" si="2"/>
        <v>81.923449813278367</v>
      </c>
      <c r="G20" s="31">
        <f t="shared" si="2"/>
        <v>81.923449813278367</v>
      </c>
      <c r="H20" s="31">
        <f t="shared" si="2"/>
        <v>81.923449813278367</v>
      </c>
      <c r="I20" s="32">
        <f t="shared" si="5"/>
        <v>84.721576372561799</v>
      </c>
      <c r="J20" s="32">
        <f t="shared" si="6"/>
        <v>84.721576372561799</v>
      </c>
      <c r="K20" s="32">
        <f t="shared" si="3"/>
        <v>88.646446251013913</v>
      </c>
      <c r="L20" s="32">
        <f t="shared" si="6"/>
        <v>88.646446251013913</v>
      </c>
      <c r="M20" s="32">
        <f t="shared" si="4"/>
        <v>92.766490931684743</v>
      </c>
      <c r="N20" s="33">
        <f t="shared" si="7"/>
        <v>92.766490931684743</v>
      </c>
      <c r="R20" s="15"/>
    </row>
    <row r="21" spans="4:18" ht="16.5" thickBot="1" x14ac:dyDescent="0.3">
      <c r="D21" s="36">
        <v>10325</v>
      </c>
      <c r="E21" s="37" t="s">
        <v>11</v>
      </c>
      <c r="F21" s="38">
        <f t="shared" si="2"/>
        <v>66.18667580044729</v>
      </c>
      <c r="G21" s="38">
        <f t="shared" si="2"/>
        <v>66.18667580044729</v>
      </c>
      <c r="H21" s="38">
        <f t="shared" si="2"/>
        <v>66.18667580044729</v>
      </c>
      <c r="I21" s="39">
        <f t="shared" si="5"/>
        <v>68.447306863348359</v>
      </c>
      <c r="J21" s="39">
        <f t="shared" si="6"/>
        <v>68.447306863348359</v>
      </c>
      <c r="K21" s="39">
        <f t="shared" si="3"/>
        <v>71.618243765982868</v>
      </c>
      <c r="L21" s="39">
        <f t="shared" si="6"/>
        <v>71.618243765982868</v>
      </c>
      <c r="M21" s="39">
        <f t="shared" si="4"/>
        <v>74.946864108320042</v>
      </c>
      <c r="N21" s="40">
        <f t="shared" si="7"/>
        <v>74.946864108320042</v>
      </c>
      <c r="R21" s="15"/>
    </row>
    <row r="22" spans="4:18" ht="15.75" x14ac:dyDescent="0.25">
      <c r="D22" s="41"/>
      <c r="E22" s="41"/>
      <c r="F22" s="42"/>
      <c r="G22" s="42"/>
      <c r="H22" s="42"/>
      <c r="I22" s="42"/>
      <c r="J22" s="42"/>
      <c r="K22" s="42"/>
      <c r="R22" s="15"/>
    </row>
    <row r="23" spans="4:18" ht="15.75" x14ac:dyDescent="0.25">
      <c r="D23" s="7"/>
      <c r="E23" s="7"/>
      <c r="F23" s="43"/>
      <c r="G23" s="43"/>
      <c r="H23" s="43"/>
      <c r="I23" s="43"/>
      <c r="J23" s="43"/>
      <c r="K23" s="43"/>
      <c r="R23" s="15"/>
    </row>
    <row r="24" spans="4:18" x14ac:dyDescent="0.25">
      <c r="R24" s="15"/>
    </row>
    <row r="25" spans="4:18" ht="15.75" thickBot="1" x14ac:dyDescent="0.3">
      <c r="R25" s="15"/>
    </row>
    <row r="26" spans="4:18" x14ac:dyDescent="0.25">
      <c r="D26" s="44"/>
      <c r="E26" s="45" t="s">
        <v>13</v>
      </c>
      <c r="F26" s="45"/>
      <c r="G26" s="45"/>
      <c r="H26" s="45"/>
      <c r="I26" s="45"/>
      <c r="J26" s="45"/>
      <c r="K26" s="45"/>
      <c r="L26" s="45"/>
      <c r="M26" s="45"/>
      <c r="N26" s="46"/>
    </row>
    <row r="27" spans="4:18" x14ac:dyDescent="0.25">
      <c r="D27" s="47"/>
      <c r="E27" s="48"/>
      <c r="F27" s="27">
        <v>2026</v>
      </c>
      <c r="G27" s="27">
        <v>2027</v>
      </c>
      <c r="H27" s="27">
        <v>2028</v>
      </c>
      <c r="I27" s="27">
        <v>2029</v>
      </c>
      <c r="J27" s="27">
        <v>2030</v>
      </c>
      <c r="K27" s="27">
        <v>2031</v>
      </c>
      <c r="L27" s="27">
        <v>2032</v>
      </c>
      <c r="M27" s="27">
        <v>2033</v>
      </c>
      <c r="N27" s="28">
        <v>2034</v>
      </c>
    </row>
    <row r="28" spans="4:18" ht="15.75" x14ac:dyDescent="0.25">
      <c r="D28" s="29">
        <v>10016</v>
      </c>
      <c r="E28" s="30" t="s">
        <v>6</v>
      </c>
      <c r="F28" s="49">
        <v>4201365.4371825056</v>
      </c>
      <c r="G28" s="49">
        <v>4201365.4371825056</v>
      </c>
      <c r="H28" s="49">
        <v>4201365.4371825056</v>
      </c>
      <c r="I28" s="50">
        <v>4267364.3169363933</v>
      </c>
      <c r="J28" s="50">
        <v>4267364.3169363933</v>
      </c>
      <c r="K28" s="50">
        <v>4334399.9672816265</v>
      </c>
      <c r="L28" s="50">
        <v>4334399.9672816265</v>
      </c>
      <c r="M28" s="50">
        <v>4402488.6747561451</v>
      </c>
      <c r="N28" s="51">
        <v>4402488.6747561451</v>
      </c>
    </row>
    <row r="29" spans="4:18" ht="15.75" x14ac:dyDescent="0.25">
      <c r="D29" s="29">
        <v>10205</v>
      </c>
      <c r="E29" s="30" t="s">
        <v>7</v>
      </c>
      <c r="F29" s="49">
        <v>7365969.6706121005</v>
      </c>
      <c r="G29" s="49">
        <v>7365969.6706121005</v>
      </c>
      <c r="H29" s="49">
        <v>7365969.6706121005</v>
      </c>
      <c r="I29" s="50">
        <v>7496684.3595717056</v>
      </c>
      <c r="J29" s="50">
        <v>7496684.3595717056</v>
      </c>
      <c r="K29" s="50">
        <v>7629718.6793027995</v>
      </c>
      <c r="L29" s="50">
        <v>7629718.6793027995</v>
      </c>
      <c r="M29" s="50">
        <v>7765113.7934034364</v>
      </c>
      <c r="N29" s="51">
        <v>7765113.7934034364</v>
      </c>
    </row>
    <row r="30" spans="4:18" ht="15.75" x14ac:dyDescent="0.25">
      <c r="D30" s="29">
        <v>10262</v>
      </c>
      <c r="E30" s="30" t="s">
        <v>8</v>
      </c>
      <c r="F30" s="49">
        <v>771953.30317200022</v>
      </c>
      <c r="G30" s="49">
        <v>771953.30317200022</v>
      </c>
      <c r="H30" s="49">
        <v>771953.30317200022</v>
      </c>
      <c r="I30" s="50">
        <v>792339.42382600193</v>
      </c>
      <c r="J30" s="50">
        <v>792339.42382600193</v>
      </c>
      <c r="K30" s="50">
        <v>813263.91113199131</v>
      </c>
      <c r="L30" s="50">
        <v>813263.91113199131</v>
      </c>
      <c r="M30" s="50">
        <v>834740.98254001152</v>
      </c>
      <c r="N30" s="51">
        <v>834740.98254001152</v>
      </c>
    </row>
    <row r="31" spans="4:18" ht="15.75" x14ac:dyDescent="0.25">
      <c r="D31" s="29">
        <v>10300</v>
      </c>
      <c r="E31" s="30" t="s">
        <v>9</v>
      </c>
      <c r="F31" s="49">
        <v>9405337.4107567482</v>
      </c>
      <c r="G31" s="49">
        <v>9405337.4107567482</v>
      </c>
      <c r="H31" s="49">
        <v>9405337.4107567482</v>
      </c>
      <c r="I31" s="50">
        <v>9491781.3011060189</v>
      </c>
      <c r="J31" s="50">
        <v>9491781.3011060189</v>
      </c>
      <c r="K31" s="50">
        <v>9579019.6920513194</v>
      </c>
      <c r="L31" s="50">
        <v>9579019.6920513194</v>
      </c>
      <c r="M31" s="50">
        <v>9667059.8857998345</v>
      </c>
      <c r="N31" s="51">
        <v>9667059.8857998345</v>
      </c>
    </row>
    <row r="32" spans="4:18" ht="15.75" x14ac:dyDescent="0.25">
      <c r="D32" s="34">
        <v>10314</v>
      </c>
      <c r="E32" s="35" t="s">
        <v>10</v>
      </c>
      <c r="F32" s="49">
        <v>8571408.8680479378</v>
      </c>
      <c r="G32" s="49">
        <v>8571408.8680479378</v>
      </c>
      <c r="H32" s="49">
        <v>8571408.8680479378</v>
      </c>
      <c r="I32" s="50">
        <v>8569675.1988864914</v>
      </c>
      <c r="J32" s="50">
        <v>8569675.1988864914</v>
      </c>
      <c r="K32" s="50">
        <v>8567941.8803802058</v>
      </c>
      <c r="L32" s="50">
        <v>8567941.8803802058</v>
      </c>
      <c r="M32" s="50">
        <v>8566208.9124581572</v>
      </c>
      <c r="N32" s="51">
        <v>8566208.9124581572</v>
      </c>
    </row>
    <row r="33" spans="4:14" ht="15.75" x14ac:dyDescent="0.25">
      <c r="D33" s="29">
        <v>10325</v>
      </c>
      <c r="E33" s="30" t="s">
        <v>11</v>
      </c>
      <c r="F33" s="49">
        <v>12557154.628652185</v>
      </c>
      <c r="G33" s="49">
        <v>12557154.628652185</v>
      </c>
      <c r="H33" s="49">
        <v>12557154.628652185</v>
      </c>
      <c r="I33" s="50">
        <v>12760945.939089539</v>
      </c>
      <c r="J33" s="50">
        <v>12760945.939089539</v>
      </c>
      <c r="K33" s="50">
        <v>12968044.598957391</v>
      </c>
      <c r="L33" s="50">
        <v>12968044.598957391</v>
      </c>
      <c r="M33" s="50">
        <v>13178504.283558348</v>
      </c>
      <c r="N33" s="51">
        <v>13178504.283558348</v>
      </c>
    </row>
    <row r="34" spans="4:14" ht="15.75" x14ac:dyDescent="0.25">
      <c r="D34" s="29"/>
      <c r="E34" s="30"/>
      <c r="F34" s="49"/>
      <c r="G34" s="49"/>
      <c r="H34" s="49"/>
      <c r="I34" s="49"/>
      <c r="J34" s="49"/>
      <c r="K34" s="49"/>
      <c r="L34" s="48"/>
      <c r="M34" s="48"/>
      <c r="N34" s="52"/>
    </row>
    <row r="35" spans="4:14" ht="15.75" x14ac:dyDescent="0.25">
      <c r="D35" s="29"/>
      <c r="E35" s="30"/>
      <c r="F35" s="27">
        <v>2026</v>
      </c>
      <c r="G35" s="27">
        <v>2027</v>
      </c>
      <c r="H35" s="27">
        <v>2028</v>
      </c>
      <c r="I35" s="27">
        <v>2029</v>
      </c>
      <c r="J35" s="27">
        <v>2030</v>
      </c>
      <c r="K35" s="27">
        <v>2031</v>
      </c>
      <c r="L35" s="27">
        <v>2032</v>
      </c>
      <c r="M35" s="27">
        <v>2033</v>
      </c>
      <c r="N35" s="28">
        <v>2034</v>
      </c>
    </row>
    <row r="36" spans="4:14" ht="15.75" x14ac:dyDescent="0.25">
      <c r="D36" s="29">
        <v>10016</v>
      </c>
      <c r="E36" s="30" t="s">
        <v>6</v>
      </c>
      <c r="F36" s="49">
        <f>F28/8760</f>
        <v>479.60792661900751</v>
      </c>
      <c r="G36" s="49">
        <f t="shared" ref="G36:G41" si="8">G28/8760</f>
        <v>479.60792661900751</v>
      </c>
      <c r="H36" s="49">
        <f>H28/8784</f>
        <v>478.29752244791729</v>
      </c>
      <c r="I36" s="53">
        <f>I28/8760</f>
        <v>487.14204531237368</v>
      </c>
      <c r="J36" s="53">
        <f t="shared" ref="J36:K41" si="9">J28/8760</f>
        <v>487.14204531237368</v>
      </c>
      <c r="K36" s="53">
        <f>K28/8760</f>
        <v>494.79451681297104</v>
      </c>
      <c r="L36" s="53">
        <f>L28/8784</f>
        <v>493.4426192260504</v>
      </c>
      <c r="M36" s="54">
        <f>M28/8760</f>
        <v>502.56720031462845</v>
      </c>
      <c r="N36" s="55">
        <f t="shared" ref="N36:N41" si="10">N28/8760</f>
        <v>502.56720031462845</v>
      </c>
    </row>
    <row r="37" spans="4:14" ht="15.75" x14ac:dyDescent="0.25">
      <c r="D37" s="29">
        <v>10205</v>
      </c>
      <c r="E37" s="30" t="s">
        <v>7</v>
      </c>
      <c r="F37" s="49">
        <f t="shared" ref="F37:F41" si="11">F29/8760</f>
        <v>840.86411764978311</v>
      </c>
      <c r="G37" s="49">
        <f t="shared" si="8"/>
        <v>840.86411764978311</v>
      </c>
      <c r="H37" s="49">
        <f t="shared" ref="H37:H41" si="12">H29/8784</f>
        <v>838.5666747053848</v>
      </c>
      <c r="I37" s="53">
        <f t="shared" ref="I37:I41" si="13">I29/8760</f>
        <v>855.78588579585676</v>
      </c>
      <c r="J37" s="53">
        <f t="shared" si="9"/>
        <v>855.78588579585676</v>
      </c>
      <c r="K37" s="53">
        <f t="shared" si="9"/>
        <v>870.97245197520544</v>
      </c>
      <c r="L37" s="53">
        <f t="shared" ref="L37:L41" si="14">L29/8784</f>
        <v>868.59274582226772</v>
      </c>
      <c r="M37" s="54">
        <f t="shared" ref="M37:M41" si="15">M29/8760</f>
        <v>886.42851522870274</v>
      </c>
      <c r="N37" s="55">
        <f t="shared" si="10"/>
        <v>886.42851522870274</v>
      </c>
    </row>
    <row r="38" spans="4:14" ht="15.75" x14ac:dyDescent="0.25">
      <c r="D38" s="29">
        <v>10262</v>
      </c>
      <c r="E38" s="30" t="s">
        <v>8</v>
      </c>
      <c r="F38" s="49">
        <f t="shared" si="11"/>
        <v>88.122523193150712</v>
      </c>
      <c r="G38" s="49">
        <f t="shared" si="8"/>
        <v>88.122523193150712</v>
      </c>
      <c r="H38" s="49">
        <f t="shared" si="12"/>
        <v>87.881751271857951</v>
      </c>
      <c r="I38" s="53">
        <f t="shared" si="13"/>
        <v>90.449705916210263</v>
      </c>
      <c r="J38" s="53">
        <f t="shared" si="9"/>
        <v>90.449705916210263</v>
      </c>
      <c r="K38" s="53">
        <f t="shared" si="9"/>
        <v>92.838346019633704</v>
      </c>
      <c r="L38" s="53">
        <f t="shared" si="14"/>
        <v>92.584689336519958</v>
      </c>
      <c r="M38" s="54">
        <f t="shared" si="15"/>
        <v>95.290066500001316</v>
      </c>
      <c r="N38" s="55">
        <f t="shared" si="10"/>
        <v>95.290066500001316</v>
      </c>
    </row>
    <row r="39" spans="4:14" ht="15.75" x14ac:dyDescent="0.25">
      <c r="D39" s="29">
        <v>10300</v>
      </c>
      <c r="E39" s="30" t="s">
        <v>9</v>
      </c>
      <c r="F39" s="49">
        <f t="shared" si="11"/>
        <v>1073.6686541959757</v>
      </c>
      <c r="G39" s="49">
        <f t="shared" si="8"/>
        <v>1073.6686541959757</v>
      </c>
      <c r="H39" s="49">
        <f t="shared" si="12"/>
        <v>1070.7351332828721</v>
      </c>
      <c r="I39" s="53">
        <f t="shared" si="13"/>
        <v>1083.5366782084498</v>
      </c>
      <c r="J39" s="53">
        <f t="shared" si="9"/>
        <v>1083.5366782084498</v>
      </c>
      <c r="K39" s="53">
        <f t="shared" si="9"/>
        <v>1093.4953986359953</v>
      </c>
      <c r="L39" s="53">
        <f t="shared" si="14"/>
        <v>1090.5077062899954</v>
      </c>
      <c r="M39" s="54">
        <f t="shared" si="15"/>
        <v>1103.5456490639081</v>
      </c>
      <c r="N39" s="55">
        <f t="shared" si="10"/>
        <v>1103.5456490639081</v>
      </c>
    </row>
    <row r="40" spans="4:14" ht="15.75" x14ac:dyDescent="0.25">
      <c r="D40" s="34">
        <v>10314</v>
      </c>
      <c r="E40" s="35" t="s">
        <v>10</v>
      </c>
      <c r="F40" s="49">
        <f t="shared" si="11"/>
        <v>978.47133196894265</v>
      </c>
      <c r="G40" s="49">
        <f t="shared" si="8"/>
        <v>978.47133196894265</v>
      </c>
      <c r="H40" s="49">
        <f t="shared" si="12"/>
        <v>975.79791302913679</v>
      </c>
      <c r="I40" s="53">
        <f t="shared" si="13"/>
        <v>978.27342453042138</v>
      </c>
      <c r="J40" s="53">
        <f t="shared" si="9"/>
        <v>978.27342453042138</v>
      </c>
      <c r="K40" s="53">
        <f t="shared" si="9"/>
        <v>978.07555712102806</v>
      </c>
      <c r="L40" s="53">
        <f t="shared" si="14"/>
        <v>975.40321953326566</v>
      </c>
      <c r="M40" s="54">
        <f t="shared" si="15"/>
        <v>977.87772973266635</v>
      </c>
      <c r="N40" s="55">
        <f t="shared" si="10"/>
        <v>977.87772973266635</v>
      </c>
    </row>
    <row r="41" spans="4:14" ht="16.5" thickBot="1" x14ac:dyDescent="0.3">
      <c r="D41" s="36">
        <v>10325</v>
      </c>
      <c r="E41" s="37" t="s">
        <v>11</v>
      </c>
      <c r="F41" s="56">
        <f t="shared" si="11"/>
        <v>1433.4651402570987</v>
      </c>
      <c r="G41" s="56">
        <f t="shared" si="8"/>
        <v>1433.4651402570987</v>
      </c>
      <c r="H41" s="56">
        <f t="shared" si="12"/>
        <v>1429.5485688356314</v>
      </c>
      <c r="I41" s="57">
        <f t="shared" si="13"/>
        <v>1456.7289884805409</v>
      </c>
      <c r="J41" s="57">
        <f t="shared" si="9"/>
        <v>1456.7289884805409</v>
      </c>
      <c r="K41" s="57">
        <f t="shared" si="9"/>
        <v>1480.3703880088347</v>
      </c>
      <c r="L41" s="57">
        <f t="shared" si="14"/>
        <v>1476.3256601727448</v>
      </c>
      <c r="M41" s="58">
        <f t="shared" si="15"/>
        <v>1504.3954661596288</v>
      </c>
      <c r="N41" s="59">
        <f t="shared" si="10"/>
        <v>1504.3954661596288</v>
      </c>
    </row>
    <row r="42" spans="4:14" ht="15.75" x14ac:dyDescent="0.25">
      <c r="D42" s="7"/>
      <c r="E42" s="7"/>
      <c r="F42" s="60"/>
      <c r="G42" s="60"/>
      <c r="H42" s="60"/>
      <c r="I42" s="60"/>
      <c r="J42" s="60"/>
      <c r="K42" s="60"/>
    </row>
    <row r="55" spans="4:14" ht="15.75" x14ac:dyDescent="0.25">
      <c r="D55" s="7"/>
      <c r="E55" s="7"/>
      <c r="F55" s="60"/>
      <c r="G55" s="60"/>
      <c r="H55" s="60"/>
      <c r="I55" s="60"/>
      <c r="J55" s="60"/>
      <c r="K55" s="60"/>
    </row>
    <row r="56" spans="4:14" ht="15.75" x14ac:dyDescent="0.25">
      <c r="D56" s="7"/>
      <c r="E56" s="7"/>
      <c r="F56" s="60"/>
      <c r="G56" s="60"/>
      <c r="H56" s="61"/>
      <c r="I56" s="60"/>
      <c r="J56" s="60"/>
      <c r="K56" s="60"/>
    </row>
    <row r="57" spans="4:14" ht="15.75" x14ac:dyDescent="0.25">
      <c r="D57" s="41"/>
      <c r="E57" s="41"/>
      <c r="F57" s="60"/>
      <c r="G57" s="60"/>
      <c r="H57" s="60"/>
      <c r="I57" s="60"/>
      <c r="J57" s="60"/>
      <c r="K57" s="60"/>
    </row>
    <row r="58" spans="4:14" ht="15.75" x14ac:dyDescent="0.25">
      <c r="D58" s="7"/>
      <c r="E58" s="7"/>
      <c r="F58" s="60"/>
      <c r="G58" s="60"/>
      <c r="H58" s="60"/>
      <c r="I58" s="60"/>
      <c r="J58" s="60"/>
      <c r="K58" s="60"/>
    </row>
    <row r="62" spans="4:14" x14ac:dyDescent="0.25">
      <c r="D62" s="62"/>
      <c r="E62" s="63"/>
      <c r="F62" s="63"/>
      <c r="G62" s="63"/>
      <c r="H62" s="63"/>
      <c r="I62" s="63"/>
      <c r="J62" s="63"/>
      <c r="K62" s="63"/>
      <c r="L62" s="15"/>
      <c r="M62" s="63"/>
      <c r="N62" s="63"/>
    </row>
    <row r="63" spans="4:14" x14ac:dyDescent="0.25">
      <c r="D63" s="63"/>
      <c r="E63" s="63"/>
      <c r="F63" s="63"/>
      <c r="G63" s="63"/>
      <c r="H63" s="63"/>
      <c r="I63" s="63"/>
      <c r="J63" s="63"/>
      <c r="K63" s="63"/>
      <c r="L63" s="15"/>
      <c r="M63" s="63"/>
      <c r="N63" s="63"/>
    </row>
    <row r="64" spans="4:14" x14ac:dyDescent="0.25">
      <c r="D64" s="63"/>
      <c r="E64" s="63"/>
      <c r="F64" s="63"/>
      <c r="G64" s="63"/>
      <c r="H64" s="15"/>
      <c r="I64" s="63"/>
      <c r="J64" s="63"/>
      <c r="K64" s="63"/>
      <c r="L64" s="15"/>
      <c r="M64" s="63"/>
      <c r="N64" s="63"/>
    </row>
    <row r="65" spans="4:14" x14ac:dyDescent="0.25">
      <c r="D65" s="64"/>
      <c r="E65" s="63"/>
      <c r="F65" s="15"/>
      <c r="G65" s="62"/>
      <c r="H65" s="15"/>
      <c r="I65" s="62"/>
      <c r="J65" s="15"/>
      <c r="K65" s="62"/>
      <c r="L65" s="15"/>
      <c r="M65" s="62"/>
      <c r="N65" s="63"/>
    </row>
    <row r="66" spans="4:14" x14ac:dyDescent="0.25">
      <c r="D66" s="64"/>
      <c r="E66" s="63"/>
      <c r="F66" s="15"/>
      <c r="G66" s="62"/>
      <c r="H66" s="15"/>
      <c r="I66" s="62"/>
      <c r="J66" s="15"/>
      <c r="K66" s="62"/>
      <c r="L66" s="15"/>
      <c r="M66" s="62"/>
      <c r="N66" s="63"/>
    </row>
    <row r="67" spans="4:14" x14ac:dyDescent="0.25">
      <c r="D67" s="64"/>
      <c r="E67" s="63"/>
      <c r="F67" s="15"/>
      <c r="G67" s="62"/>
      <c r="H67" s="15"/>
      <c r="I67" s="62"/>
      <c r="J67" s="15"/>
      <c r="K67" s="62"/>
      <c r="L67" s="15"/>
      <c r="M67" s="62"/>
      <c r="N67" s="63"/>
    </row>
    <row r="68" spans="4:14" x14ac:dyDescent="0.25">
      <c r="D68" s="64"/>
      <c r="E68" s="63"/>
      <c r="F68" s="15"/>
      <c r="G68" s="62"/>
      <c r="H68" s="15"/>
      <c r="I68" s="62"/>
      <c r="J68" s="15"/>
      <c r="K68" s="62"/>
      <c r="L68" s="15"/>
      <c r="M68" s="62"/>
      <c r="N68" s="63"/>
    </row>
    <row r="69" spans="4:14" x14ac:dyDescent="0.25">
      <c r="D69" s="64"/>
      <c r="E69" s="63"/>
      <c r="F69" s="15"/>
      <c r="G69" s="62"/>
      <c r="H69" s="15"/>
      <c r="I69" s="62"/>
      <c r="J69" s="65"/>
      <c r="K69" s="62"/>
      <c r="L69" s="15"/>
      <c r="M69" s="62"/>
      <c r="N69" s="63"/>
    </row>
    <row r="70" spans="4:14" x14ac:dyDescent="0.25">
      <c r="D70" s="64"/>
      <c r="E70" s="63"/>
      <c r="F70" s="15"/>
      <c r="G70" s="62"/>
      <c r="H70" s="15"/>
      <c r="I70" s="62"/>
      <c r="J70" s="15"/>
      <c r="K70" s="62"/>
      <c r="L70" s="15"/>
      <c r="M70" s="62"/>
      <c r="N70" s="63"/>
    </row>
    <row r="71" spans="4:14" x14ac:dyDescent="0.25">
      <c r="D71" s="64"/>
      <c r="E71" s="63"/>
      <c r="F71" s="15"/>
      <c r="G71" s="62"/>
      <c r="H71" s="15"/>
      <c r="I71" s="62"/>
      <c r="J71" s="15"/>
      <c r="K71" s="62"/>
      <c r="L71" s="15"/>
      <c r="M71" s="62"/>
      <c r="N71" s="15"/>
    </row>
  </sheetData>
  <mergeCells count="2">
    <mergeCell ref="F3:H3"/>
    <mergeCell ref="F4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AA064-D7BC-4949-91EC-A24533B5822E}">
  <sheetPr>
    <tabColor rgb="FF7030A0"/>
  </sheetPr>
  <dimension ref="D1:T71"/>
  <sheetViews>
    <sheetView workbookViewId="0">
      <selection activeCell="F20" sqref="F20"/>
    </sheetView>
  </sheetViews>
  <sheetFormatPr defaultRowHeight="15" x14ac:dyDescent="0.25"/>
  <cols>
    <col min="4" max="4" width="10.85546875" bestFit="1" customWidth="1"/>
    <col min="5" max="5" width="37" bestFit="1" customWidth="1"/>
    <col min="6" max="8" width="12.7109375" customWidth="1"/>
    <col min="9" max="9" width="14.140625" customWidth="1"/>
    <col min="10" max="13" width="14" bestFit="1" customWidth="1"/>
    <col min="14" max="14" width="14.28515625" bestFit="1" customWidth="1"/>
    <col min="15" max="15" width="16.7109375" bestFit="1" customWidth="1"/>
    <col min="16" max="16" width="12.5703125" bestFit="1" customWidth="1"/>
    <col min="17" max="17" width="12.5703125" customWidth="1"/>
    <col min="18" max="18" width="12.5703125" bestFit="1" customWidth="1"/>
    <col min="19" max="19" width="23.7109375" bestFit="1" customWidth="1"/>
  </cols>
  <sheetData>
    <row r="1" spans="4:20" x14ac:dyDescent="0.25">
      <c r="I1" s="1"/>
    </row>
    <row r="2" spans="4:20" x14ac:dyDescent="0.25">
      <c r="I2" s="2">
        <v>2.2599999999999999E-2</v>
      </c>
      <c r="J2" s="2">
        <v>2.2599999999999999E-2</v>
      </c>
      <c r="K2" s="2">
        <v>2.3E-2</v>
      </c>
      <c r="L2" s="2">
        <v>2.3E-2</v>
      </c>
      <c r="M2" s="2">
        <v>2.3E-2</v>
      </c>
      <c r="N2" s="2">
        <v>2.29E-2</v>
      </c>
    </row>
    <row r="3" spans="4:20" x14ac:dyDescent="0.25">
      <c r="D3" s="1"/>
      <c r="E3" s="3" t="s">
        <v>0</v>
      </c>
      <c r="F3" s="66" t="s">
        <v>14</v>
      </c>
      <c r="G3" s="66"/>
      <c r="H3" s="66"/>
      <c r="I3" s="1"/>
      <c r="J3" s="1"/>
      <c r="K3" s="1"/>
    </row>
    <row r="4" spans="4:20" x14ac:dyDescent="0.25">
      <c r="D4" s="1"/>
      <c r="E4" s="1"/>
      <c r="F4" s="66" t="s">
        <v>2</v>
      </c>
      <c r="G4" s="66"/>
      <c r="H4" s="66"/>
      <c r="I4" s="4" t="s">
        <v>3</v>
      </c>
      <c r="J4" s="4"/>
      <c r="K4" s="4"/>
    </row>
    <row r="5" spans="4:20" ht="15.75" x14ac:dyDescent="0.25">
      <c r="D5" s="5" t="s">
        <v>4</v>
      </c>
      <c r="E5" s="5" t="s">
        <v>5</v>
      </c>
      <c r="F5" s="6">
        <v>2026</v>
      </c>
      <c r="G5" s="6">
        <v>2027</v>
      </c>
      <c r="H5" s="6">
        <v>2028</v>
      </c>
      <c r="I5" s="6">
        <v>2029</v>
      </c>
      <c r="J5" s="6">
        <v>2030</v>
      </c>
      <c r="K5" s="6">
        <v>2031</v>
      </c>
      <c r="L5" s="6">
        <v>2032</v>
      </c>
      <c r="M5" s="6">
        <v>2033</v>
      </c>
      <c r="N5" s="6">
        <v>2034</v>
      </c>
    </row>
    <row r="6" spans="4:20" ht="15.75" x14ac:dyDescent="0.25">
      <c r="D6" s="7">
        <v>10016</v>
      </c>
      <c r="E6" s="7" t="s">
        <v>6</v>
      </c>
      <c r="F6" s="8">
        <v>57.218170744223613</v>
      </c>
      <c r="G6" s="9">
        <f>F6</f>
        <v>57.218170744223613</v>
      </c>
      <c r="H6" s="9">
        <f>G6</f>
        <v>57.218170744223613</v>
      </c>
      <c r="I6" s="9">
        <f>H6*(1+I$2)</f>
        <v>58.511301403043063</v>
      </c>
      <c r="J6" s="9">
        <f t="shared" ref="I6:N11" si="0">I6*(1+J$2)</f>
        <v>59.833656814751834</v>
      </c>
      <c r="K6" s="9">
        <f t="shared" si="0"/>
        <v>61.209830921491118</v>
      </c>
      <c r="L6" s="9">
        <f t="shared" si="0"/>
        <v>62.617657032685408</v>
      </c>
      <c r="M6" s="9">
        <f t="shared" si="0"/>
        <v>64.057863144437164</v>
      </c>
      <c r="N6" s="9">
        <f t="shared" si="0"/>
        <v>65.524788210444768</v>
      </c>
    </row>
    <row r="7" spans="4:20" ht="15.75" x14ac:dyDescent="0.25">
      <c r="D7" s="7">
        <v>10205</v>
      </c>
      <c r="E7" s="7" t="s">
        <v>7</v>
      </c>
      <c r="F7" s="8">
        <v>54.355813669133973</v>
      </c>
      <c r="G7" s="9">
        <f>F7</f>
        <v>54.355813669133973</v>
      </c>
      <c r="H7" s="9">
        <f t="shared" ref="G7:H11" si="1">G7</f>
        <v>54.355813669133973</v>
      </c>
      <c r="I7" s="9">
        <f t="shared" si="0"/>
        <v>55.584255058056399</v>
      </c>
      <c r="J7" s="9">
        <f t="shared" si="0"/>
        <v>56.840459222368473</v>
      </c>
      <c r="K7" s="9">
        <f t="shared" si="0"/>
        <v>58.147789784482946</v>
      </c>
      <c r="L7" s="9">
        <f t="shared" si="0"/>
        <v>59.485188949526048</v>
      </c>
      <c r="M7" s="9">
        <f t="shared" si="0"/>
        <v>60.853348295365144</v>
      </c>
      <c r="N7" s="9">
        <f t="shared" si="0"/>
        <v>62.246889971329004</v>
      </c>
      <c r="P7" s="10"/>
      <c r="Q7" s="10"/>
      <c r="R7" s="11"/>
      <c r="T7" s="12"/>
    </row>
    <row r="8" spans="4:20" ht="15.75" x14ac:dyDescent="0.25">
      <c r="D8" s="7">
        <v>10262</v>
      </c>
      <c r="E8" s="7" t="s">
        <v>8</v>
      </c>
      <c r="F8" s="8">
        <v>73.916113121774373</v>
      </c>
      <c r="G8" s="9">
        <f t="shared" si="1"/>
        <v>73.916113121774373</v>
      </c>
      <c r="H8" s="9">
        <f t="shared" si="1"/>
        <v>73.916113121774373</v>
      </c>
      <c r="I8" s="9">
        <f t="shared" si="0"/>
        <v>75.586617278326472</v>
      </c>
      <c r="J8" s="9">
        <f t="shared" si="0"/>
        <v>77.294874828816646</v>
      </c>
      <c r="K8" s="9">
        <f t="shared" si="0"/>
        <v>79.072656949879416</v>
      </c>
      <c r="L8" s="9">
        <f t="shared" si="0"/>
        <v>80.891328059726632</v>
      </c>
      <c r="M8" s="9">
        <f t="shared" si="0"/>
        <v>82.751828605100343</v>
      </c>
      <c r="N8" s="9">
        <f t="shared" si="0"/>
        <v>84.64684548015714</v>
      </c>
      <c r="P8" s="13"/>
      <c r="Q8" s="13"/>
      <c r="R8" s="14"/>
      <c r="S8" s="15"/>
      <c r="T8" s="14"/>
    </row>
    <row r="9" spans="4:20" ht="15.75" x14ac:dyDescent="0.25">
      <c r="D9" s="7">
        <v>10300</v>
      </c>
      <c r="E9" s="7" t="s">
        <v>9</v>
      </c>
      <c r="F9" s="8">
        <v>77.424490412126048</v>
      </c>
      <c r="G9" s="9">
        <f t="shared" si="1"/>
        <v>77.424490412126048</v>
      </c>
      <c r="H9" s="9">
        <f t="shared" si="1"/>
        <v>77.424490412126048</v>
      </c>
      <c r="I9" s="9">
        <f t="shared" si="0"/>
        <v>79.174283895440098</v>
      </c>
      <c r="J9" s="9">
        <f t="shared" si="0"/>
        <v>80.963622711477043</v>
      </c>
      <c r="K9" s="9">
        <f t="shared" si="0"/>
        <v>82.825786033841013</v>
      </c>
      <c r="L9" s="9">
        <f t="shared" si="0"/>
        <v>84.730779112619345</v>
      </c>
      <c r="M9" s="9">
        <f t="shared" si="0"/>
        <v>86.679587032209582</v>
      </c>
      <c r="N9" s="9">
        <f t="shared" si="0"/>
        <v>88.664549575247179</v>
      </c>
      <c r="P9" s="13"/>
      <c r="Q9" s="13"/>
      <c r="R9" s="14"/>
      <c r="S9" s="15"/>
      <c r="T9" s="14"/>
    </row>
    <row r="10" spans="4:20" ht="15.75" x14ac:dyDescent="0.25">
      <c r="D10" s="16">
        <v>10314</v>
      </c>
      <c r="E10" s="16" t="s">
        <v>10</v>
      </c>
      <c r="F10" s="8">
        <v>87.144569811674401</v>
      </c>
      <c r="G10" s="9">
        <f t="shared" si="1"/>
        <v>87.144569811674401</v>
      </c>
      <c r="H10" s="9">
        <f t="shared" si="1"/>
        <v>87.144569811674401</v>
      </c>
      <c r="I10" s="9">
        <f t="shared" si="0"/>
        <v>89.114037089418233</v>
      </c>
      <c r="J10" s="9">
        <f t="shared" si="0"/>
        <v>91.128014327639079</v>
      </c>
      <c r="K10" s="9">
        <f t="shared" si="0"/>
        <v>93.223958657174776</v>
      </c>
      <c r="L10" s="9">
        <f t="shared" si="0"/>
        <v>95.368109706289786</v>
      </c>
      <c r="M10" s="9">
        <f t="shared" si="0"/>
        <v>97.561576229534438</v>
      </c>
      <c r="N10" s="9">
        <f t="shared" si="0"/>
        <v>99.795736325190774</v>
      </c>
      <c r="P10" s="13"/>
      <c r="Q10" s="13"/>
      <c r="R10" s="14"/>
      <c r="S10" s="15"/>
      <c r="T10" s="14"/>
    </row>
    <row r="11" spans="4:20" ht="15.75" x14ac:dyDescent="0.25">
      <c r="D11" s="7">
        <v>10325</v>
      </c>
      <c r="E11" s="7" t="s">
        <v>11</v>
      </c>
      <c r="F11" s="8">
        <v>73.894873860459938</v>
      </c>
      <c r="G11" s="9">
        <f t="shared" si="1"/>
        <v>73.894873860459938</v>
      </c>
      <c r="H11" s="9">
        <f t="shared" si="1"/>
        <v>73.894873860459938</v>
      </c>
      <c r="I11" s="9">
        <f t="shared" si="0"/>
        <v>75.564898009706326</v>
      </c>
      <c r="J11" s="9">
        <f t="shared" si="0"/>
        <v>77.272664704725685</v>
      </c>
      <c r="K11" s="9">
        <f t="shared" si="0"/>
        <v>79.049935992934365</v>
      </c>
      <c r="L11" s="9">
        <f t="shared" si="0"/>
        <v>80.868084520771845</v>
      </c>
      <c r="M11" s="9">
        <f t="shared" si="0"/>
        <v>82.728050464749586</v>
      </c>
      <c r="N11" s="9">
        <f t="shared" si="0"/>
        <v>84.622522820392348</v>
      </c>
      <c r="P11" s="13"/>
      <c r="Q11" s="13"/>
      <c r="R11" s="14"/>
      <c r="S11" s="15"/>
      <c r="T11" s="14"/>
    </row>
    <row r="12" spans="4:20" ht="15.75" x14ac:dyDescent="0.25">
      <c r="D12" s="7"/>
      <c r="E12" s="7"/>
      <c r="F12" s="8"/>
      <c r="G12" s="9"/>
      <c r="H12" s="9"/>
      <c r="I12" s="9"/>
      <c r="J12" s="9"/>
      <c r="K12" s="9"/>
      <c r="L12" s="9"/>
      <c r="M12" s="9"/>
      <c r="N12" s="9"/>
      <c r="P12" s="13"/>
      <c r="Q12" s="13"/>
      <c r="R12" s="14"/>
      <c r="S12" s="15"/>
      <c r="T12" s="14"/>
    </row>
    <row r="13" spans="4:20" ht="16.5" thickBot="1" x14ac:dyDescent="0.3">
      <c r="D13" s="7"/>
      <c r="E13" s="7"/>
      <c r="F13" s="8"/>
      <c r="G13" s="9"/>
      <c r="H13" s="9"/>
      <c r="I13" s="9"/>
      <c r="J13" s="9"/>
      <c r="K13" s="9"/>
      <c r="L13" s="9"/>
      <c r="M13" s="9"/>
      <c r="N13" s="9"/>
      <c r="P13" s="13"/>
      <c r="Q13" s="13"/>
      <c r="R13" s="14"/>
      <c r="S13" s="15"/>
      <c r="T13" s="14"/>
    </row>
    <row r="14" spans="4:20" ht="15.75" x14ac:dyDescent="0.25">
      <c r="D14" s="17"/>
      <c r="E14" s="18"/>
      <c r="F14" s="19"/>
      <c r="G14" s="20"/>
      <c r="H14" s="20"/>
      <c r="I14" s="21" t="s">
        <v>12</v>
      </c>
      <c r="J14" s="20"/>
      <c r="K14" s="20"/>
      <c r="L14" s="20"/>
      <c r="M14" s="20"/>
      <c r="N14" s="22"/>
      <c r="P14" s="23"/>
      <c r="Q14" s="23"/>
      <c r="R14" s="24"/>
    </row>
    <row r="15" spans="4:20" ht="15.75" x14ac:dyDescent="0.25">
      <c r="D15" s="25" t="s">
        <v>4</v>
      </c>
      <c r="E15" s="26" t="s">
        <v>5</v>
      </c>
      <c r="F15" s="27">
        <v>2026</v>
      </c>
      <c r="G15" s="27">
        <v>2027</v>
      </c>
      <c r="H15" s="27">
        <v>2028</v>
      </c>
      <c r="I15" s="27">
        <v>2029</v>
      </c>
      <c r="J15" s="27">
        <v>2030</v>
      </c>
      <c r="K15" s="27">
        <v>2031</v>
      </c>
      <c r="L15" s="27">
        <v>2032</v>
      </c>
      <c r="M15" s="27">
        <v>2033</v>
      </c>
      <c r="N15" s="28">
        <v>2034</v>
      </c>
    </row>
    <row r="16" spans="4:20" ht="15.75" x14ac:dyDescent="0.25">
      <c r="D16" s="29">
        <v>10016</v>
      </c>
      <c r="E16" s="30" t="s">
        <v>6</v>
      </c>
      <c r="F16" s="31">
        <f t="shared" ref="F16:H21" si="2">F6</f>
        <v>57.218170744223613</v>
      </c>
      <c r="G16" s="31">
        <f t="shared" si="2"/>
        <v>57.218170744223613</v>
      </c>
      <c r="H16" s="31">
        <f t="shared" si="2"/>
        <v>57.218170744223613</v>
      </c>
      <c r="I16" s="32">
        <f>AVERAGE(I6:J6)</f>
        <v>59.172479108897448</v>
      </c>
      <c r="J16" s="32">
        <f>I16</f>
        <v>59.172479108897448</v>
      </c>
      <c r="K16" s="32">
        <f t="shared" ref="K16:K21" si="3">AVERAGE(K6:L6)</f>
        <v>61.913743977088259</v>
      </c>
      <c r="L16" s="32">
        <f>K16</f>
        <v>61.913743977088259</v>
      </c>
      <c r="M16" s="32">
        <f t="shared" ref="M16:M21" si="4">AVERAGE(M6:N6)</f>
        <v>64.791325677440966</v>
      </c>
      <c r="N16" s="33">
        <f>M16</f>
        <v>64.791325677440966</v>
      </c>
    </row>
    <row r="17" spans="4:18" ht="15.75" x14ac:dyDescent="0.25">
      <c r="D17" s="29">
        <v>10205</v>
      </c>
      <c r="E17" s="30" t="s">
        <v>7</v>
      </c>
      <c r="F17" s="31">
        <f t="shared" si="2"/>
        <v>54.355813669133973</v>
      </c>
      <c r="G17" s="31">
        <f t="shared" si="2"/>
        <v>54.355813669133973</v>
      </c>
      <c r="H17" s="31">
        <f t="shared" si="2"/>
        <v>54.355813669133973</v>
      </c>
      <c r="I17" s="32">
        <f t="shared" ref="I17:I21" si="5">AVERAGE(I7:J7)</f>
        <v>56.212357140212433</v>
      </c>
      <c r="J17" s="32">
        <f t="shared" ref="J17:L21" si="6">I17</f>
        <v>56.212357140212433</v>
      </c>
      <c r="K17" s="32">
        <f t="shared" si="3"/>
        <v>58.816489367004493</v>
      </c>
      <c r="L17" s="32">
        <f t="shared" si="6"/>
        <v>58.816489367004493</v>
      </c>
      <c r="M17" s="32">
        <f t="shared" si="4"/>
        <v>61.550119133347074</v>
      </c>
      <c r="N17" s="33">
        <f t="shared" ref="N17:N21" si="7">M17</f>
        <v>61.550119133347074</v>
      </c>
    </row>
    <row r="18" spans="4:18" ht="15.75" x14ac:dyDescent="0.25">
      <c r="D18" s="29">
        <v>10262</v>
      </c>
      <c r="E18" s="30" t="s">
        <v>8</v>
      </c>
      <c r="F18" s="31">
        <f t="shared" si="2"/>
        <v>73.916113121774373</v>
      </c>
      <c r="G18" s="31">
        <f t="shared" si="2"/>
        <v>73.916113121774373</v>
      </c>
      <c r="H18" s="31">
        <f t="shared" si="2"/>
        <v>73.916113121774373</v>
      </c>
      <c r="I18" s="32">
        <f t="shared" si="5"/>
        <v>76.440746053571559</v>
      </c>
      <c r="J18" s="32">
        <f t="shared" si="6"/>
        <v>76.440746053571559</v>
      </c>
      <c r="K18" s="32">
        <f t="shared" si="3"/>
        <v>79.981992504803031</v>
      </c>
      <c r="L18" s="32">
        <f t="shared" si="6"/>
        <v>79.981992504803031</v>
      </c>
      <c r="M18" s="32">
        <f t="shared" si="4"/>
        <v>83.699337042628741</v>
      </c>
      <c r="N18" s="33">
        <f t="shared" si="7"/>
        <v>83.699337042628741</v>
      </c>
    </row>
    <row r="19" spans="4:18" ht="15.75" x14ac:dyDescent="0.25">
      <c r="D19" s="29">
        <v>10300</v>
      </c>
      <c r="E19" s="30" t="s">
        <v>9</v>
      </c>
      <c r="F19" s="31">
        <f t="shared" si="2"/>
        <v>77.424490412126048</v>
      </c>
      <c r="G19" s="31">
        <f t="shared" si="2"/>
        <v>77.424490412126048</v>
      </c>
      <c r="H19" s="31">
        <f t="shared" si="2"/>
        <v>77.424490412126048</v>
      </c>
      <c r="I19" s="32">
        <f t="shared" si="5"/>
        <v>80.068953303458571</v>
      </c>
      <c r="J19" s="32">
        <f t="shared" si="6"/>
        <v>80.068953303458571</v>
      </c>
      <c r="K19" s="32">
        <f t="shared" si="3"/>
        <v>83.778282573230172</v>
      </c>
      <c r="L19" s="32">
        <f t="shared" si="6"/>
        <v>83.778282573230172</v>
      </c>
      <c r="M19" s="32">
        <f t="shared" si="4"/>
        <v>87.672068303728381</v>
      </c>
      <c r="N19" s="33">
        <f t="shared" si="7"/>
        <v>87.672068303728381</v>
      </c>
    </row>
    <row r="20" spans="4:18" ht="15.75" x14ac:dyDescent="0.25">
      <c r="D20" s="34">
        <v>10314</v>
      </c>
      <c r="E20" s="35" t="s">
        <v>10</v>
      </c>
      <c r="F20" s="31">
        <f t="shared" si="2"/>
        <v>87.144569811674401</v>
      </c>
      <c r="G20" s="31">
        <f t="shared" si="2"/>
        <v>87.144569811674401</v>
      </c>
      <c r="H20" s="31">
        <f t="shared" si="2"/>
        <v>87.144569811674401</v>
      </c>
      <c r="I20" s="32">
        <f t="shared" si="5"/>
        <v>90.121025708528663</v>
      </c>
      <c r="J20" s="32">
        <f t="shared" si="6"/>
        <v>90.121025708528663</v>
      </c>
      <c r="K20" s="32">
        <f t="shared" si="3"/>
        <v>94.296034181732281</v>
      </c>
      <c r="L20" s="32">
        <f t="shared" si="6"/>
        <v>94.296034181732281</v>
      </c>
      <c r="M20" s="32">
        <f t="shared" si="4"/>
        <v>98.678656277362606</v>
      </c>
      <c r="N20" s="33">
        <f t="shared" si="7"/>
        <v>98.678656277362606</v>
      </c>
      <c r="R20" s="15"/>
    </row>
    <row r="21" spans="4:18" ht="16.5" thickBot="1" x14ac:dyDescent="0.3">
      <c r="D21" s="36">
        <v>10325</v>
      </c>
      <c r="E21" s="37" t="s">
        <v>11</v>
      </c>
      <c r="F21" s="38">
        <f t="shared" si="2"/>
        <v>73.894873860459938</v>
      </c>
      <c r="G21" s="38">
        <f t="shared" si="2"/>
        <v>73.894873860459938</v>
      </c>
      <c r="H21" s="38">
        <f t="shared" si="2"/>
        <v>73.894873860459938</v>
      </c>
      <c r="I21" s="39">
        <f t="shared" si="5"/>
        <v>76.418781357216005</v>
      </c>
      <c r="J21" s="39">
        <f t="shared" si="6"/>
        <v>76.418781357216005</v>
      </c>
      <c r="K21" s="39">
        <f t="shared" si="3"/>
        <v>79.959010256853105</v>
      </c>
      <c r="L21" s="39">
        <f t="shared" si="6"/>
        <v>79.959010256853105</v>
      </c>
      <c r="M21" s="39">
        <f t="shared" si="4"/>
        <v>83.675286642570967</v>
      </c>
      <c r="N21" s="40">
        <f t="shared" si="7"/>
        <v>83.675286642570967</v>
      </c>
      <c r="R21" s="15"/>
    </row>
    <row r="22" spans="4:18" ht="15.75" x14ac:dyDescent="0.25">
      <c r="D22" s="41"/>
      <c r="E22" s="41"/>
      <c r="F22" s="42"/>
      <c r="G22" s="42"/>
      <c r="H22" s="42"/>
      <c r="I22" s="42"/>
      <c r="J22" s="42"/>
      <c r="K22" s="42"/>
      <c r="R22" s="15"/>
    </row>
    <row r="23" spans="4:18" ht="15.75" x14ac:dyDescent="0.25">
      <c r="D23" s="7"/>
      <c r="E23" s="7"/>
      <c r="F23" s="43"/>
      <c r="G23" s="43"/>
      <c r="H23" s="43"/>
      <c r="I23" s="43"/>
      <c r="J23" s="43"/>
      <c r="K23" s="43"/>
      <c r="R23" s="15"/>
    </row>
    <row r="24" spans="4:18" x14ac:dyDescent="0.25">
      <c r="R24" s="15"/>
    </row>
    <row r="25" spans="4:18" ht="15.75" thickBot="1" x14ac:dyDescent="0.3">
      <c r="R25" s="15"/>
    </row>
    <row r="26" spans="4:18" x14ac:dyDescent="0.25">
      <c r="D26" s="44"/>
      <c r="E26" s="45" t="s">
        <v>13</v>
      </c>
      <c r="F26" s="45"/>
      <c r="G26" s="45"/>
      <c r="H26" s="45"/>
      <c r="I26" s="45"/>
      <c r="J26" s="45"/>
      <c r="K26" s="45"/>
      <c r="L26" s="45"/>
      <c r="M26" s="45"/>
      <c r="N26" s="46"/>
    </row>
    <row r="27" spans="4:18" x14ac:dyDescent="0.25">
      <c r="D27" s="47"/>
      <c r="E27" s="48"/>
      <c r="F27" s="27">
        <v>2026</v>
      </c>
      <c r="G27" s="27">
        <v>2027</v>
      </c>
      <c r="H27" s="27">
        <v>2028</v>
      </c>
      <c r="I27" s="27">
        <v>2029</v>
      </c>
      <c r="J27" s="27">
        <v>2030</v>
      </c>
      <c r="K27" s="27">
        <v>2031</v>
      </c>
      <c r="L27" s="27">
        <v>2032</v>
      </c>
      <c r="M27" s="27">
        <v>2033</v>
      </c>
      <c r="N27" s="28">
        <v>2034</v>
      </c>
    </row>
    <row r="28" spans="4:18" ht="15.75" x14ac:dyDescent="0.25">
      <c r="D28" s="29">
        <v>10016</v>
      </c>
      <c r="E28" s="30" t="s">
        <v>6</v>
      </c>
      <c r="F28" s="49">
        <v>4201365.4371825056</v>
      </c>
      <c r="G28" s="49">
        <v>4201365.4371825056</v>
      </c>
      <c r="H28" s="49">
        <v>4201365.4371825056</v>
      </c>
      <c r="I28" s="50">
        <v>4267364.3169363933</v>
      </c>
      <c r="J28" s="50">
        <v>4267364.3169363933</v>
      </c>
      <c r="K28" s="50">
        <v>4334399.9672816265</v>
      </c>
      <c r="L28" s="50">
        <v>4334399.9672816265</v>
      </c>
      <c r="M28" s="50">
        <v>4402488.6747561451</v>
      </c>
      <c r="N28" s="51">
        <v>4402488.6747561451</v>
      </c>
    </row>
    <row r="29" spans="4:18" ht="15.75" x14ac:dyDescent="0.25">
      <c r="D29" s="29">
        <v>10205</v>
      </c>
      <c r="E29" s="30" t="s">
        <v>7</v>
      </c>
      <c r="F29" s="49">
        <v>7365969.6706121005</v>
      </c>
      <c r="G29" s="49">
        <v>7365969.6706121005</v>
      </c>
      <c r="H29" s="49">
        <v>7365969.6706121005</v>
      </c>
      <c r="I29" s="50">
        <v>7496684.3595717056</v>
      </c>
      <c r="J29" s="50">
        <v>7496684.3595717056</v>
      </c>
      <c r="K29" s="50">
        <v>7629718.6793027995</v>
      </c>
      <c r="L29" s="50">
        <v>7629718.6793027995</v>
      </c>
      <c r="M29" s="50">
        <v>7765113.7934034364</v>
      </c>
      <c r="N29" s="51">
        <v>7765113.7934034364</v>
      </c>
    </row>
    <row r="30" spans="4:18" ht="15.75" x14ac:dyDescent="0.25">
      <c r="D30" s="29">
        <v>10262</v>
      </c>
      <c r="E30" s="30" t="s">
        <v>8</v>
      </c>
      <c r="F30" s="49">
        <v>771953.30317200022</v>
      </c>
      <c r="G30" s="49">
        <v>771953.30317200022</v>
      </c>
      <c r="H30" s="49">
        <v>771953.30317200022</v>
      </c>
      <c r="I30" s="50">
        <v>792339.42382600193</v>
      </c>
      <c r="J30" s="50">
        <v>792339.42382600193</v>
      </c>
      <c r="K30" s="50">
        <v>813263.91113199131</v>
      </c>
      <c r="L30" s="50">
        <v>813263.91113199131</v>
      </c>
      <c r="M30" s="50">
        <v>834740.98254001152</v>
      </c>
      <c r="N30" s="51">
        <v>834740.98254001152</v>
      </c>
    </row>
    <row r="31" spans="4:18" ht="15.75" x14ac:dyDescent="0.25">
      <c r="D31" s="29">
        <v>10300</v>
      </c>
      <c r="E31" s="30" t="s">
        <v>9</v>
      </c>
      <c r="F31" s="49">
        <v>9405337.4107567482</v>
      </c>
      <c r="G31" s="49">
        <v>9405337.4107567482</v>
      </c>
      <c r="H31" s="49">
        <v>9405337.4107567482</v>
      </c>
      <c r="I31" s="50">
        <v>9491781.3011060189</v>
      </c>
      <c r="J31" s="50">
        <v>9491781.3011060189</v>
      </c>
      <c r="K31" s="50">
        <v>9579019.6920513194</v>
      </c>
      <c r="L31" s="50">
        <v>9579019.6920513194</v>
      </c>
      <c r="M31" s="50">
        <v>9667059.8857998345</v>
      </c>
      <c r="N31" s="51">
        <v>9667059.8857998345</v>
      </c>
    </row>
    <row r="32" spans="4:18" ht="15.75" x14ac:dyDescent="0.25">
      <c r="D32" s="34">
        <v>10314</v>
      </c>
      <c r="E32" s="35" t="s">
        <v>10</v>
      </c>
      <c r="F32" s="49">
        <v>8571408.8680479378</v>
      </c>
      <c r="G32" s="49">
        <v>8571408.8680479378</v>
      </c>
      <c r="H32" s="49">
        <v>8571408.8680479378</v>
      </c>
      <c r="I32" s="50">
        <v>8569675.1988864914</v>
      </c>
      <c r="J32" s="50">
        <v>8569675.1988864914</v>
      </c>
      <c r="K32" s="50">
        <v>8567941.8803802058</v>
      </c>
      <c r="L32" s="50">
        <v>8567941.8803802058</v>
      </c>
      <c r="M32" s="50">
        <v>8566208.9124581572</v>
      </c>
      <c r="N32" s="51">
        <v>8566208.9124581572</v>
      </c>
    </row>
    <row r="33" spans="4:14" ht="15.75" x14ac:dyDescent="0.25">
      <c r="D33" s="29">
        <v>10325</v>
      </c>
      <c r="E33" s="30" t="s">
        <v>11</v>
      </c>
      <c r="F33" s="49">
        <v>12557154.628652185</v>
      </c>
      <c r="G33" s="49">
        <v>12557154.628652185</v>
      </c>
      <c r="H33" s="49">
        <v>12557154.628652185</v>
      </c>
      <c r="I33" s="50">
        <v>12760945.939089539</v>
      </c>
      <c r="J33" s="50">
        <v>12760945.939089539</v>
      </c>
      <c r="K33" s="50">
        <v>12968044.598957391</v>
      </c>
      <c r="L33" s="50">
        <v>12968044.598957391</v>
      </c>
      <c r="M33" s="50">
        <v>13178504.283558348</v>
      </c>
      <c r="N33" s="51">
        <v>13178504.283558348</v>
      </c>
    </row>
    <row r="34" spans="4:14" ht="15.75" x14ac:dyDescent="0.25">
      <c r="D34" s="29"/>
      <c r="E34" s="30"/>
      <c r="F34" s="49"/>
      <c r="G34" s="49"/>
      <c r="H34" s="49"/>
      <c r="I34" s="49"/>
      <c r="J34" s="49"/>
      <c r="K34" s="49"/>
      <c r="L34" s="48"/>
      <c r="M34" s="48"/>
      <c r="N34" s="52"/>
    </row>
    <row r="35" spans="4:14" ht="15.75" x14ac:dyDescent="0.25">
      <c r="D35" s="29"/>
      <c r="E35" s="30"/>
      <c r="F35" s="27">
        <v>2026</v>
      </c>
      <c r="G35" s="27">
        <v>2027</v>
      </c>
      <c r="H35" s="27">
        <v>2028</v>
      </c>
      <c r="I35" s="27">
        <v>2029</v>
      </c>
      <c r="J35" s="27">
        <v>2030</v>
      </c>
      <c r="K35" s="27">
        <v>2031</v>
      </c>
      <c r="L35" s="27">
        <v>2032</v>
      </c>
      <c r="M35" s="27">
        <v>2033</v>
      </c>
      <c r="N35" s="28">
        <v>2034</v>
      </c>
    </row>
    <row r="36" spans="4:14" ht="15.75" x14ac:dyDescent="0.25">
      <c r="D36" s="29">
        <v>10016</v>
      </c>
      <c r="E36" s="30" t="s">
        <v>6</v>
      </c>
      <c r="F36" s="49">
        <f>F28/8760</f>
        <v>479.60792661900751</v>
      </c>
      <c r="G36" s="49">
        <f t="shared" ref="G36:G41" si="8">G28/8760</f>
        <v>479.60792661900751</v>
      </c>
      <c r="H36" s="49">
        <f>H28/8784</f>
        <v>478.29752244791729</v>
      </c>
      <c r="I36" s="53">
        <f>I28/8760</f>
        <v>487.14204531237368</v>
      </c>
      <c r="J36" s="53">
        <f t="shared" ref="J36:K41" si="9">J28/8760</f>
        <v>487.14204531237368</v>
      </c>
      <c r="K36" s="53">
        <f>K28/8760</f>
        <v>494.79451681297104</v>
      </c>
      <c r="L36" s="53">
        <f>L28/8784</f>
        <v>493.4426192260504</v>
      </c>
      <c r="M36" s="54">
        <f>M28/8760</f>
        <v>502.56720031462845</v>
      </c>
      <c r="N36" s="55">
        <f t="shared" ref="N36:N41" si="10">N28/8760</f>
        <v>502.56720031462845</v>
      </c>
    </row>
    <row r="37" spans="4:14" ht="15.75" x14ac:dyDescent="0.25">
      <c r="D37" s="29">
        <v>10205</v>
      </c>
      <c r="E37" s="30" t="s">
        <v>7</v>
      </c>
      <c r="F37" s="49">
        <f t="shared" ref="F37:F41" si="11">F29/8760</f>
        <v>840.86411764978311</v>
      </c>
      <c r="G37" s="49">
        <f t="shared" si="8"/>
        <v>840.86411764978311</v>
      </c>
      <c r="H37" s="49">
        <f t="shared" ref="H37:H41" si="12">H29/8784</f>
        <v>838.5666747053848</v>
      </c>
      <c r="I37" s="53">
        <f t="shared" ref="I37:I41" si="13">I29/8760</f>
        <v>855.78588579585676</v>
      </c>
      <c r="J37" s="53">
        <f t="shared" si="9"/>
        <v>855.78588579585676</v>
      </c>
      <c r="K37" s="53">
        <f t="shared" si="9"/>
        <v>870.97245197520544</v>
      </c>
      <c r="L37" s="53">
        <f t="shared" ref="L37:L41" si="14">L29/8784</f>
        <v>868.59274582226772</v>
      </c>
      <c r="M37" s="54">
        <f t="shared" ref="M37:M41" si="15">M29/8760</f>
        <v>886.42851522870274</v>
      </c>
      <c r="N37" s="55">
        <f t="shared" si="10"/>
        <v>886.42851522870274</v>
      </c>
    </row>
    <row r="38" spans="4:14" ht="15.75" x14ac:dyDescent="0.25">
      <c r="D38" s="29">
        <v>10262</v>
      </c>
      <c r="E38" s="30" t="s">
        <v>8</v>
      </c>
      <c r="F38" s="49">
        <f t="shared" si="11"/>
        <v>88.122523193150712</v>
      </c>
      <c r="G38" s="49">
        <f t="shared" si="8"/>
        <v>88.122523193150712</v>
      </c>
      <c r="H38" s="49">
        <f t="shared" si="12"/>
        <v>87.881751271857951</v>
      </c>
      <c r="I38" s="53">
        <f t="shared" si="13"/>
        <v>90.449705916210263</v>
      </c>
      <c r="J38" s="53">
        <f t="shared" si="9"/>
        <v>90.449705916210263</v>
      </c>
      <c r="K38" s="53">
        <f t="shared" si="9"/>
        <v>92.838346019633704</v>
      </c>
      <c r="L38" s="53">
        <f t="shared" si="14"/>
        <v>92.584689336519958</v>
      </c>
      <c r="M38" s="54">
        <f t="shared" si="15"/>
        <v>95.290066500001316</v>
      </c>
      <c r="N38" s="55">
        <f t="shared" si="10"/>
        <v>95.290066500001316</v>
      </c>
    </row>
    <row r="39" spans="4:14" ht="15.75" x14ac:dyDescent="0.25">
      <c r="D39" s="29">
        <v>10300</v>
      </c>
      <c r="E39" s="30" t="s">
        <v>9</v>
      </c>
      <c r="F39" s="49">
        <f t="shared" si="11"/>
        <v>1073.6686541959757</v>
      </c>
      <c r="G39" s="49">
        <f t="shared" si="8"/>
        <v>1073.6686541959757</v>
      </c>
      <c r="H39" s="49">
        <f t="shared" si="12"/>
        <v>1070.7351332828721</v>
      </c>
      <c r="I39" s="53">
        <f t="shared" si="13"/>
        <v>1083.5366782084498</v>
      </c>
      <c r="J39" s="53">
        <f t="shared" si="9"/>
        <v>1083.5366782084498</v>
      </c>
      <c r="K39" s="53">
        <f t="shared" si="9"/>
        <v>1093.4953986359953</v>
      </c>
      <c r="L39" s="53">
        <f t="shared" si="14"/>
        <v>1090.5077062899954</v>
      </c>
      <c r="M39" s="54">
        <f t="shared" si="15"/>
        <v>1103.5456490639081</v>
      </c>
      <c r="N39" s="55">
        <f t="shared" si="10"/>
        <v>1103.5456490639081</v>
      </c>
    </row>
    <row r="40" spans="4:14" ht="15.75" x14ac:dyDescent="0.25">
      <c r="D40" s="34">
        <v>10314</v>
      </c>
      <c r="E40" s="35" t="s">
        <v>10</v>
      </c>
      <c r="F40" s="49">
        <f t="shared" si="11"/>
        <v>978.47133196894265</v>
      </c>
      <c r="G40" s="49">
        <f t="shared" si="8"/>
        <v>978.47133196894265</v>
      </c>
      <c r="H40" s="49">
        <f t="shared" si="12"/>
        <v>975.79791302913679</v>
      </c>
      <c r="I40" s="53">
        <f t="shared" si="13"/>
        <v>978.27342453042138</v>
      </c>
      <c r="J40" s="53">
        <f t="shared" si="9"/>
        <v>978.27342453042138</v>
      </c>
      <c r="K40" s="53">
        <f t="shared" si="9"/>
        <v>978.07555712102806</v>
      </c>
      <c r="L40" s="53">
        <f t="shared" si="14"/>
        <v>975.40321953326566</v>
      </c>
      <c r="M40" s="54">
        <f t="shared" si="15"/>
        <v>977.87772973266635</v>
      </c>
      <c r="N40" s="55">
        <f t="shared" si="10"/>
        <v>977.87772973266635</v>
      </c>
    </row>
    <row r="41" spans="4:14" ht="16.5" thickBot="1" x14ac:dyDescent="0.3">
      <c r="D41" s="36">
        <v>10325</v>
      </c>
      <c r="E41" s="37" t="s">
        <v>11</v>
      </c>
      <c r="F41" s="56">
        <f t="shared" si="11"/>
        <v>1433.4651402570987</v>
      </c>
      <c r="G41" s="56">
        <f t="shared" si="8"/>
        <v>1433.4651402570987</v>
      </c>
      <c r="H41" s="56">
        <f t="shared" si="12"/>
        <v>1429.5485688356314</v>
      </c>
      <c r="I41" s="57">
        <f t="shared" si="13"/>
        <v>1456.7289884805409</v>
      </c>
      <c r="J41" s="57">
        <f t="shared" si="9"/>
        <v>1456.7289884805409</v>
      </c>
      <c r="K41" s="57">
        <f t="shared" si="9"/>
        <v>1480.3703880088347</v>
      </c>
      <c r="L41" s="57">
        <f t="shared" si="14"/>
        <v>1476.3256601727448</v>
      </c>
      <c r="M41" s="58">
        <f t="shared" si="15"/>
        <v>1504.3954661596288</v>
      </c>
      <c r="N41" s="59">
        <f t="shared" si="10"/>
        <v>1504.3954661596288</v>
      </c>
    </row>
    <row r="42" spans="4:14" ht="15.75" x14ac:dyDescent="0.25">
      <c r="D42" s="7"/>
      <c r="E42" s="7"/>
      <c r="F42" s="60"/>
      <c r="G42" s="60"/>
      <c r="H42" s="60"/>
      <c r="I42" s="60"/>
      <c r="J42" s="60"/>
      <c r="K42" s="60"/>
    </row>
    <row r="55" spans="4:14" ht="15.75" x14ac:dyDescent="0.25">
      <c r="D55" s="7"/>
      <c r="E55" s="7"/>
      <c r="F55" s="60"/>
      <c r="G55" s="60"/>
      <c r="H55" s="60"/>
      <c r="I55" s="60"/>
      <c r="J55" s="60"/>
      <c r="K55" s="60"/>
    </row>
    <row r="56" spans="4:14" ht="15.75" x14ac:dyDescent="0.25">
      <c r="D56" s="7"/>
      <c r="E56" s="7"/>
      <c r="F56" s="60"/>
      <c r="G56" s="60"/>
      <c r="H56" s="61"/>
      <c r="I56" s="60"/>
      <c r="J56" s="60"/>
      <c r="K56" s="60"/>
    </row>
    <row r="57" spans="4:14" ht="15.75" x14ac:dyDescent="0.25">
      <c r="D57" s="41"/>
      <c r="E57" s="41"/>
      <c r="F57" s="60"/>
      <c r="G57" s="60"/>
      <c r="H57" s="60"/>
      <c r="I57" s="60"/>
      <c r="J57" s="60"/>
      <c r="K57" s="60"/>
    </row>
    <row r="58" spans="4:14" ht="15.75" x14ac:dyDescent="0.25">
      <c r="D58" s="7"/>
      <c r="E58" s="7"/>
      <c r="F58" s="60"/>
      <c r="G58" s="60"/>
      <c r="H58" s="60"/>
      <c r="I58" s="60"/>
      <c r="J58" s="60"/>
      <c r="K58" s="60"/>
    </row>
    <row r="62" spans="4:14" x14ac:dyDescent="0.25">
      <c r="D62" s="62"/>
      <c r="E62" s="63"/>
      <c r="F62" s="63"/>
      <c r="G62" s="63"/>
      <c r="H62" s="63"/>
      <c r="I62" s="63"/>
      <c r="J62" s="63"/>
      <c r="K62" s="63"/>
      <c r="L62" s="15"/>
      <c r="M62" s="63"/>
      <c r="N62" s="63"/>
    </row>
    <row r="63" spans="4:14" x14ac:dyDescent="0.25">
      <c r="D63" s="63"/>
      <c r="E63" s="63"/>
      <c r="F63" s="63"/>
      <c r="G63" s="63"/>
      <c r="H63" s="63"/>
      <c r="I63" s="63"/>
      <c r="J63" s="63"/>
      <c r="K63" s="63"/>
      <c r="L63" s="15"/>
      <c r="M63" s="63"/>
      <c r="N63" s="63"/>
    </row>
    <row r="64" spans="4:14" x14ac:dyDescent="0.25">
      <c r="D64" s="63"/>
      <c r="E64" s="63"/>
      <c r="F64" s="63"/>
      <c r="G64" s="63"/>
      <c r="H64" s="15"/>
      <c r="I64" s="63"/>
      <c r="J64" s="63"/>
      <c r="K64" s="63"/>
      <c r="L64" s="15"/>
      <c r="M64" s="63"/>
      <c r="N64" s="63"/>
    </row>
    <row r="65" spans="4:14" x14ac:dyDescent="0.25">
      <c r="D65" s="64"/>
      <c r="E65" s="63"/>
      <c r="F65" s="15"/>
      <c r="G65" s="62"/>
      <c r="H65" s="15"/>
      <c r="I65" s="62"/>
      <c r="J65" s="15"/>
      <c r="K65" s="62"/>
      <c r="L65" s="15"/>
      <c r="M65" s="62"/>
      <c r="N65" s="63"/>
    </row>
    <row r="66" spans="4:14" x14ac:dyDescent="0.25">
      <c r="D66" s="64"/>
      <c r="E66" s="63"/>
      <c r="F66" s="15"/>
      <c r="G66" s="62"/>
      <c r="H66" s="15"/>
      <c r="I66" s="62"/>
      <c r="J66" s="15"/>
      <c r="K66" s="62"/>
      <c r="L66" s="15"/>
      <c r="M66" s="62"/>
      <c r="N66" s="63"/>
    </row>
    <row r="67" spans="4:14" x14ac:dyDescent="0.25">
      <c r="D67" s="64"/>
      <c r="E67" s="63"/>
      <c r="F67" s="15"/>
      <c r="G67" s="62"/>
      <c r="H67" s="15"/>
      <c r="I67" s="62"/>
      <c r="J67" s="15"/>
      <c r="K67" s="62"/>
      <c r="L67" s="15"/>
      <c r="M67" s="62"/>
      <c r="N67" s="63"/>
    </row>
    <row r="68" spans="4:14" x14ac:dyDescent="0.25">
      <c r="D68" s="64"/>
      <c r="E68" s="63"/>
      <c r="F68" s="15"/>
      <c r="G68" s="62"/>
      <c r="H68" s="15"/>
      <c r="I68" s="62"/>
      <c r="J68" s="15"/>
      <c r="K68" s="62"/>
      <c r="L68" s="15"/>
      <c r="M68" s="62"/>
      <c r="N68" s="63"/>
    </row>
    <row r="69" spans="4:14" x14ac:dyDescent="0.25">
      <c r="D69" s="64"/>
      <c r="E69" s="63"/>
      <c r="F69" s="15"/>
      <c r="G69" s="62"/>
      <c r="H69" s="15"/>
      <c r="I69" s="62"/>
      <c r="J69" s="65"/>
      <c r="K69" s="62"/>
      <c r="L69" s="15"/>
      <c r="M69" s="62"/>
      <c r="N69" s="63"/>
    </row>
    <row r="70" spans="4:14" x14ac:dyDescent="0.25">
      <c r="D70" s="64"/>
      <c r="E70" s="63"/>
      <c r="F70" s="15"/>
      <c r="G70" s="62"/>
      <c r="H70" s="15"/>
      <c r="I70" s="62"/>
      <c r="J70" s="15"/>
      <c r="K70" s="62"/>
      <c r="L70" s="15"/>
      <c r="M70" s="62"/>
      <c r="N70" s="63"/>
    </row>
    <row r="71" spans="4:14" x14ac:dyDescent="0.25">
      <c r="D71" s="64"/>
      <c r="E71" s="63"/>
      <c r="F71" s="15"/>
      <c r="G71" s="62"/>
      <c r="H71" s="15"/>
      <c r="I71" s="62"/>
      <c r="J71" s="15"/>
      <c r="K71" s="62"/>
      <c r="L71" s="15"/>
      <c r="M71" s="62"/>
      <c r="N71" s="15"/>
    </row>
  </sheetData>
  <mergeCells count="2">
    <mergeCell ref="F3:H3"/>
    <mergeCell ref="F4:H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F94CF-AF15-49AE-A00E-97ECB2CBF53D}">
  <sheetPr>
    <tabColor rgb="FF7030A0"/>
  </sheetPr>
  <dimension ref="D1:T71"/>
  <sheetViews>
    <sheetView tabSelected="1" workbookViewId="0">
      <selection activeCell="N4" sqref="N4"/>
    </sheetView>
  </sheetViews>
  <sheetFormatPr defaultRowHeight="15" x14ac:dyDescent="0.25"/>
  <cols>
    <col min="4" max="4" width="10.85546875" bestFit="1" customWidth="1"/>
    <col min="5" max="5" width="37" bestFit="1" customWidth="1"/>
    <col min="6" max="8" width="12.7109375" customWidth="1"/>
    <col min="9" max="9" width="14.140625" customWidth="1"/>
    <col min="10" max="13" width="14" bestFit="1" customWidth="1"/>
    <col min="14" max="14" width="14.28515625" bestFit="1" customWidth="1"/>
    <col min="15" max="15" width="16.7109375" bestFit="1" customWidth="1"/>
    <col min="16" max="16" width="12.5703125" bestFit="1" customWidth="1"/>
    <col min="17" max="17" width="12.5703125" customWidth="1"/>
    <col min="18" max="18" width="12.5703125" bestFit="1" customWidth="1"/>
    <col min="19" max="19" width="23.7109375" bestFit="1" customWidth="1"/>
  </cols>
  <sheetData>
    <row r="1" spans="4:20" x14ac:dyDescent="0.25">
      <c r="I1" s="1"/>
    </row>
    <row r="2" spans="4:20" x14ac:dyDescent="0.25">
      <c r="I2" s="2">
        <v>2.2599999999999999E-2</v>
      </c>
      <c r="J2" s="2">
        <v>2.2599999999999999E-2</v>
      </c>
      <c r="K2" s="2">
        <v>2.3E-2</v>
      </c>
      <c r="L2" s="2">
        <v>2.3E-2</v>
      </c>
      <c r="M2" s="2">
        <v>2.3E-2</v>
      </c>
      <c r="N2" s="2">
        <v>2.29E-2</v>
      </c>
    </row>
    <row r="3" spans="4:20" x14ac:dyDescent="0.25">
      <c r="D3" s="1"/>
      <c r="E3" s="3"/>
      <c r="F3" s="66"/>
      <c r="G3" s="66"/>
      <c r="H3" s="66"/>
      <c r="I3" s="1"/>
      <c r="J3" s="1"/>
      <c r="K3" s="1"/>
    </row>
    <row r="4" spans="4:20" x14ac:dyDescent="0.25">
      <c r="D4" s="1"/>
      <c r="E4" s="1"/>
      <c r="F4" s="66" t="s">
        <v>2</v>
      </c>
      <c r="G4" s="66"/>
      <c r="H4" s="66"/>
      <c r="I4" s="4" t="s">
        <v>15</v>
      </c>
      <c r="J4" s="4"/>
      <c r="K4" s="4"/>
    </row>
    <row r="5" spans="4:20" ht="15.75" x14ac:dyDescent="0.25">
      <c r="D5" s="5" t="s">
        <v>4</v>
      </c>
      <c r="E5" s="5" t="s">
        <v>5</v>
      </c>
      <c r="F5" s="6">
        <v>2026</v>
      </c>
      <c r="G5" s="6">
        <v>2027</v>
      </c>
      <c r="H5" s="6">
        <v>2028</v>
      </c>
      <c r="I5" s="6">
        <v>2029</v>
      </c>
      <c r="J5" s="6">
        <v>2030</v>
      </c>
      <c r="K5" s="6">
        <v>2031</v>
      </c>
      <c r="L5" s="6">
        <v>2032</v>
      </c>
      <c r="M5" s="6">
        <v>2033</v>
      </c>
      <c r="N5" s="6">
        <v>2034</v>
      </c>
    </row>
    <row r="6" spans="4:20" ht="15.75" x14ac:dyDescent="0.25">
      <c r="D6" s="7">
        <v>10016</v>
      </c>
      <c r="E6" s="7" t="s">
        <v>6</v>
      </c>
      <c r="F6" s="8">
        <v>56.861905915430448</v>
      </c>
      <c r="G6" s="9">
        <f>F6</f>
        <v>56.861905915430448</v>
      </c>
      <c r="H6" s="9">
        <f>G6</f>
        <v>56.861905915430448</v>
      </c>
      <c r="I6" s="9">
        <f>H6*(1+I$2)</f>
        <v>58.146984989119176</v>
      </c>
      <c r="J6" s="9">
        <f t="shared" ref="I6:N11" si="0">I6*(1+J$2)</f>
        <v>59.461106849873268</v>
      </c>
      <c r="K6" s="9">
        <f t="shared" si="0"/>
        <v>60.828712307420346</v>
      </c>
      <c r="L6" s="9">
        <f t="shared" si="0"/>
        <v>62.227772690491008</v>
      </c>
      <c r="M6" s="9">
        <f t="shared" si="0"/>
        <v>63.659011462372298</v>
      </c>
      <c r="N6" s="9">
        <f t="shared" si="0"/>
        <v>65.116802824860613</v>
      </c>
    </row>
    <row r="7" spans="4:20" ht="15.75" x14ac:dyDescent="0.25">
      <c r="D7" s="7">
        <v>10205</v>
      </c>
      <c r="E7" s="7" t="s">
        <v>7</v>
      </c>
      <c r="F7" s="8">
        <v>54.429831255832894</v>
      </c>
      <c r="G7" s="9">
        <f>F7</f>
        <v>54.429831255832894</v>
      </c>
      <c r="H7" s="9">
        <f t="shared" ref="G7:H11" si="1">G7</f>
        <v>54.429831255832894</v>
      </c>
      <c r="I7" s="9">
        <f t="shared" si="0"/>
        <v>55.659945442214713</v>
      </c>
      <c r="J7" s="9">
        <f t="shared" si="0"/>
        <v>56.917860209208762</v>
      </c>
      <c r="K7" s="9">
        <f t="shared" si="0"/>
        <v>58.226970994020554</v>
      </c>
      <c r="L7" s="9">
        <f t="shared" si="0"/>
        <v>59.566191326883022</v>
      </c>
      <c r="M7" s="9">
        <f t="shared" si="0"/>
        <v>60.936213727401324</v>
      </c>
      <c r="N7" s="9">
        <f t="shared" si="0"/>
        <v>62.331653021758811</v>
      </c>
      <c r="P7" s="10"/>
      <c r="Q7" s="10"/>
      <c r="R7" s="11"/>
      <c r="T7" s="12"/>
    </row>
    <row r="8" spans="4:20" ht="15.75" x14ac:dyDescent="0.25">
      <c r="D8" s="7">
        <v>10262</v>
      </c>
      <c r="E8" s="7" t="s">
        <v>8</v>
      </c>
      <c r="F8" s="8">
        <v>74.615361967783443</v>
      </c>
      <c r="G8" s="9">
        <f t="shared" si="1"/>
        <v>74.615361967783443</v>
      </c>
      <c r="H8" s="9">
        <f t="shared" si="1"/>
        <v>74.615361967783443</v>
      </c>
      <c r="I8" s="9">
        <f t="shared" si="0"/>
        <v>76.301669148255343</v>
      </c>
      <c r="J8" s="9">
        <f t="shared" si="0"/>
        <v>78.026086871005916</v>
      </c>
      <c r="K8" s="9">
        <f t="shared" si="0"/>
        <v>79.820686869039051</v>
      </c>
      <c r="L8" s="9">
        <f t="shared" si="0"/>
        <v>81.656562667026947</v>
      </c>
      <c r="M8" s="9">
        <f t="shared" si="0"/>
        <v>83.534663608368561</v>
      </c>
      <c r="N8" s="9">
        <f t="shared" si="0"/>
        <v>85.447607405000198</v>
      </c>
      <c r="P8" s="13"/>
      <c r="Q8" s="13"/>
      <c r="R8" s="14"/>
      <c r="S8" s="15"/>
      <c r="T8" s="14"/>
    </row>
    <row r="9" spans="4:20" ht="15.75" x14ac:dyDescent="0.25">
      <c r="D9" s="7">
        <v>10300</v>
      </c>
      <c r="E9" s="7" t="s">
        <v>9</v>
      </c>
      <c r="F9" s="8">
        <v>90.412580914031523</v>
      </c>
      <c r="G9" s="9">
        <f t="shared" si="1"/>
        <v>90.412580914031523</v>
      </c>
      <c r="H9" s="9">
        <f t="shared" si="1"/>
        <v>90.412580914031523</v>
      </c>
      <c r="I9" s="9">
        <f t="shared" si="0"/>
        <v>92.45590524268863</v>
      </c>
      <c r="J9" s="9">
        <f t="shared" si="0"/>
        <v>94.545408701173386</v>
      </c>
      <c r="K9" s="9">
        <f t="shared" si="0"/>
        <v>96.719953101300362</v>
      </c>
      <c r="L9" s="9">
        <f t="shared" si="0"/>
        <v>98.944512022630263</v>
      </c>
      <c r="M9" s="9">
        <f t="shared" si="0"/>
        <v>101.22023579915076</v>
      </c>
      <c r="N9" s="9">
        <f t="shared" si="0"/>
        <v>103.5381791989513</v>
      </c>
      <c r="P9" s="13"/>
      <c r="Q9" s="13"/>
      <c r="R9" s="14"/>
      <c r="S9" s="15"/>
      <c r="T9" s="14"/>
    </row>
    <row r="10" spans="4:20" ht="15.75" x14ac:dyDescent="0.25">
      <c r="D10" s="16">
        <v>10314</v>
      </c>
      <c r="E10" s="16" t="s">
        <v>10</v>
      </c>
      <c r="F10" s="8">
        <v>87.217499345815583</v>
      </c>
      <c r="G10" s="9">
        <f t="shared" si="1"/>
        <v>87.217499345815583</v>
      </c>
      <c r="H10" s="9">
        <f t="shared" si="1"/>
        <v>87.217499345815583</v>
      </c>
      <c r="I10" s="9">
        <f t="shared" si="0"/>
        <v>89.188614831031018</v>
      </c>
      <c r="J10" s="9">
        <f t="shared" si="0"/>
        <v>91.204277526212309</v>
      </c>
      <c r="K10" s="9">
        <f t="shared" si="0"/>
        <v>93.301975909315189</v>
      </c>
      <c r="L10" s="9">
        <f t="shared" si="0"/>
        <v>95.447921355229425</v>
      </c>
      <c r="M10" s="9">
        <f t="shared" si="0"/>
        <v>97.643223546399696</v>
      </c>
      <c r="N10" s="9">
        <f t="shared" si="0"/>
        <v>99.879253365612243</v>
      </c>
      <c r="P10" s="13"/>
      <c r="Q10" s="13"/>
      <c r="R10" s="14"/>
      <c r="S10" s="15"/>
      <c r="T10" s="14"/>
    </row>
    <row r="11" spans="4:20" ht="15.75" x14ac:dyDescent="0.25">
      <c r="D11" s="7">
        <v>10325</v>
      </c>
      <c r="E11" s="7" t="s">
        <v>11</v>
      </c>
      <c r="F11" s="8">
        <v>74.037930040260321</v>
      </c>
      <c r="G11" s="9">
        <f t="shared" si="1"/>
        <v>74.037930040260321</v>
      </c>
      <c r="H11" s="9">
        <f t="shared" si="1"/>
        <v>74.037930040260321</v>
      </c>
      <c r="I11" s="9">
        <f t="shared" si="0"/>
        <v>75.711187259170202</v>
      </c>
      <c r="J11" s="9">
        <f t="shared" si="0"/>
        <v>77.422260091227443</v>
      </c>
      <c r="K11" s="9">
        <f t="shared" si="0"/>
        <v>79.202972073325668</v>
      </c>
      <c r="L11" s="9">
        <f t="shared" si="0"/>
        <v>81.024640431012145</v>
      </c>
      <c r="M11" s="9">
        <f t="shared" si="0"/>
        <v>82.888207160925418</v>
      </c>
      <c r="N11" s="9">
        <f t="shared" si="0"/>
        <v>84.786347104910604</v>
      </c>
      <c r="P11" s="13"/>
      <c r="Q11" s="13"/>
      <c r="R11" s="14"/>
      <c r="S11" s="15"/>
      <c r="T11" s="14"/>
    </row>
    <row r="12" spans="4:20" ht="15.75" x14ac:dyDescent="0.25">
      <c r="D12" s="7"/>
      <c r="E12" s="7"/>
      <c r="F12" s="8"/>
      <c r="G12" s="9"/>
      <c r="H12" s="9"/>
      <c r="I12" s="9"/>
      <c r="J12" s="9"/>
      <c r="K12" s="9"/>
      <c r="L12" s="9"/>
      <c r="M12" s="9"/>
      <c r="N12" s="9"/>
      <c r="P12" s="13"/>
      <c r="Q12" s="13"/>
      <c r="R12" s="14"/>
      <c r="S12" s="15"/>
      <c r="T12" s="14"/>
    </row>
    <row r="13" spans="4:20" ht="16.5" thickBot="1" x14ac:dyDescent="0.3">
      <c r="D13" s="7"/>
      <c r="E13" s="7"/>
      <c r="F13" s="8"/>
      <c r="G13" s="9"/>
      <c r="H13" s="9"/>
      <c r="I13" s="9"/>
      <c r="J13" s="9"/>
      <c r="K13" s="9"/>
      <c r="L13" s="9"/>
      <c r="M13" s="9"/>
      <c r="N13" s="9"/>
      <c r="P13" s="13"/>
      <c r="Q13" s="13"/>
      <c r="R13" s="14"/>
      <c r="S13" s="15"/>
      <c r="T13" s="14"/>
    </row>
    <row r="14" spans="4:20" ht="15.75" x14ac:dyDescent="0.25">
      <c r="D14" s="17"/>
      <c r="E14" s="18"/>
      <c r="F14" s="19"/>
      <c r="G14" s="20"/>
      <c r="H14" s="20"/>
      <c r="I14" s="21" t="s">
        <v>16</v>
      </c>
      <c r="J14" s="20"/>
      <c r="K14" s="20"/>
      <c r="L14" s="20"/>
      <c r="M14" s="20"/>
      <c r="N14" s="22"/>
      <c r="P14" s="23"/>
      <c r="Q14" s="23"/>
      <c r="R14" s="24"/>
    </row>
    <row r="15" spans="4:20" ht="15.75" x14ac:dyDescent="0.25">
      <c r="D15" s="25" t="s">
        <v>4</v>
      </c>
      <c r="E15" s="26" t="s">
        <v>5</v>
      </c>
      <c r="F15" s="27">
        <v>2026</v>
      </c>
      <c r="G15" s="27">
        <v>2027</v>
      </c>
      <c r="H15" s="27">
        <v>2028</v>
      </c>
      <c r="I15" s="27">
        <v>2029</v>
      </c>
      <c r="J15" s="27">
        <v>2030</v>
      </c>
      <c r="K15" s="27">
        <v>2031</v>
      </c>
      <c r="L15" s="27">
        <v>2032</v>
      </c>
      <c r="M15" s="27">
        <v>2033</v>
      </c>
      <c r="N15" s="28">
        <v>2034</v>
      </c>
    </row>
    <row r="16" spans="4:20" ht="15.75" x14ac:dyDescent="0.25">
      <c r="D16" s="29">
        <v>10016</v>
      </c>
      <c r="E16" s="30" t="s">
        <v>6</v>
      </c>
      <c r="F16" s="31">
        <f t="shared" ref="F16:H21" si="2">F6</f>
        <v>56.861905915430448</v>
      </c>
      <c r="G16" s="31">
        <f t="shared" si="2"/>
        <v>56.861905915430448</v>
      </c>
      <c r="H16" s="31">
        <f t="shared" si="2"/>
        <v>56.861905915430448</v>
      </c>
      <c r="I16" s="32">
        <f>AVERAGE(I6:J6)</f>
        <v>58.804045919496218</v>
      </c>
      <c r="J16" s="32">
        <f>I16</f>
        <v>58.804045919496218</v>
      </c>
      <c r="K16" s="32">
        <f t="shared" ref="K16:K21" si="3">AVERAGE(K6:L6)</f>
        <v>61.528242498955677</v>
      </c>
      <c r="L16" s="32">
        <f>K16</f>
        <v>61.528242498955677</v>
      </c>
      <c r="M16" s="32">
        <f t="shared" ref="M16:M21" si="4">AVERAGE(M6:N6)</f>
        <v>64.387907143616459</v>
      </c>
      <c r="N16" s="33">
        <f>M16</f>
        <v>64.387907143616459</v>
      </c>
    </row>
    <row r="17" spans="4:18" ht="15.75" x14ac:dyDescent="0.25">
      <c r="D17" s="29">
        <v>10205</v>
      </c>
      <c r="E17" s="30" t="s">
        <v>7</v>
      </c>
      <c r="F17" s="31">
        <f t="shared" si="2"/>
        <v>54.429831255832894</v>
      </c>
      <c r="G17" s="31">
        <f t="shared" si="2"/>
        <v>54.429831255832894</v>
      </c>
      <c r="H17" s="31">
        <f t="shared" si="2"/>
        <v>54.429831255832894</v>
      </c>
      <c r="I17" s="32">
        <f t="shared" ref="I17:I21" si="5">AVERAGE(I7:J7)</f>
        <v>56.288902825711737</v>
      </c>
      <c r="J17" s="32">
        <f t="shared" ref="J17:L21" si="6">I17</f>
        <v>56.288902825711737</v>
      </c>
      <c r="K17" s="32">
        <f t="shared" si="3"/>
        <v>58.896581160451788</v>
      </c>
      <c r="L17" s="32">
        <f t="shared" si="6"/>
        <v>58.896581160451788</v>
      </c>
      <c r="M17" s="32">
        <f t="shared" si="4"/>
        <v>61.633933374580067</v>
      </c>
      <c r="N17" s="33">
        <f t="shared" ref="N17:N21" si="7">M17</f>
        <v>61.633933374580067</v>
      </c>
    </row>
    <row r="18" spans="4:18" ht="15.75" x14ac:dyDescent="0.25">
      <c r="D18" s="29">
        <v>10262</v>
      </c>
      <c r="E18" s="30" t="s">
        <v>8</v>
      </c>
      <c r="F18" s="31">
        <f t="shared" si="2"/>
        <v>74.615361967783443</v>
      </c>
      <c r="G18" s="31">
        <f t="shared" si="2"/>
        <v>74.615361967783443</v>
      </c>
      <c r="H18" s="31">
        <f t="shared" si="2"/>
        <v>74.615361967783443</v>
      </c>
      <c r="I18" s="32">
        <f t="shared" si="5"/>
        <v>77.163878009630622</v>
      </c>
      <c r="J18" s="32">
        <f t="shared" si="6"/>
        <v>77.163878009630622</v>
      </c>
      <c r="K18" s="32">
        <f t="shared" si="3"/>
        <v>80.738624768032992</v>
      </c>
      <c r="L18" s="32">
        <f t="shared" si="6"/>
        <v>80.738624768032992</v>
      </c>
      <c r="M18" s="32">
        <f t="shared" si="4"/>
        <v>84.491135506684373</v>
      </c>
      <c r="N18" s="33">
        <f t="shared" si="7"/>
        <v>84.491135506684373</v>
      </c>
    </row>
    <row r="19" spans="4:18" ht="15.75" x14ac:dyDescent="0.25">
      <c r="D19" s="29">
        <v>10300</v>
      </c>
      <c r="E19" s="30" t="s">
        <v>9</v>
      </c>
      <c r="F19" s="31">
        <f t="shared" si="2"/>
        <v>90.412580914031523</v>
      </c>
      <c r="G19" s="31">
        <f t="shared" si="2"/>
        <v>90.412580914031523</v>
      </c>
      <c r="H19" s="31">
        <f t="shared" si="2"/>
        <v>90.412580914031523</v>
      </c>
      <c r="I19" s="32">
        <f t="shared" si="5"/>
        <v>93.500656971931008</v>
      </c>
      <c r="J19" s="32">
        <f t="shared" si="6"/>
        <v>93.500656971931008</v>
      </c>
      <c r="K19" s="32">
        <f t="shared" si="3"/>
        <v>97.832232561965313</v>
      </c>
      <c r="L19" s="32">
        <f t="shared" si="6"/>
        <v>97.832232561965313</v>
      </c>
      <c r="M19" s="32">
        <f t="shared" si="4"/>
        <v>102.37920749905103</v>
      </c>
      <c r="N19" s="33">
        <f t="shared" si="7"/>
        <v>102.37920749905103</v>
      </c>
    </row>
    <row r="20" spans="4:18" ht="15.75" x14ac:dyDescent="0.25">
      <c r="D20" s="34">
        <v>10314</v>
      </c>
      <c r="E20" s="35" t="s">
        <v>10</v>
      </c>
      <c r="F20" s="31">
        <f t="shared" si="2"/>
        <v>87.217499345815583</v>
      </c>
      <c r="G20" s="31">
        <f t="shared" si="2"/>
        <v>87.217499345815583</v>
      </c>
      <c r="H20" s="31">
        <f t="shared" si="2"/>
        <v>87.217499345815583</v>
      </c>
      <c r="I20" s="32">
        <f t="shared" si="5"/>
        <v>90.19644617862167</v>
      </c>
      <c r="J20" s="32">
        <f t="shared" si="6"/>
        <v>90.19644617862167</v>
      </c>
      <c r="K20" s="32">
        <f t="shared" si="3"/>
        <v>94.374948632272307</v>
      </c>
      <c r="L20" s="32">
        <f t="shared" si="6"/>
        <v>94.374948632272307</v>
      </c>
      <c r="M20" s="32">
        <f t="shared" si="4"/>
        <v>98.76123845600597</v>
      </c>
      <c r="N20" s="33">
        <f t="shared" si="7"/>
        <v>98.76123845600597</v>
      </c>
      <c r="R20" s="15"/>
    </row>
    <row r="21" spans="4:18" ht="16.5" thickBot="1" x14ac:dyDescent="0.3">
      <c r="D21" s="36">
        <v>10325</v>
      </c>
      <c r="E21" s="37" t="s">
        <v>11</v>
      </c>
      <c r="F21" s="38">
        <f t="shared" si="2"/>
        <v>74.037930040260321</v>
      </c>
      <c r="G21" s="38">
        <f t="shared" si="2"/>
        <v>74.037930040260321</v>
      </c>
      <c r="H21" s="38">
        <f t="shared" si="2"/>
        <v>74.037930040260321</v>
      </c>
      <c r="I21" s="39">
        <f t="shared" si="5"/>
        <v>76.56672367519883</v>
      </c>
      <c r="J21" s="39">
        <f t="shared" si="6"/>
        <v>76.56672367519883</v>
      </c>
      <c r="K21" s="39">
        <f t="shared" si="3"/>
        <v>80.113806252168899</v>
      </c>
      <c r="L21" s="39">
        <f t="shared" si="6"/>
        <v>80.113806252168899</v>
      </c>
      <c r="M21" s="39">
        <f t="shared" si="4"/>
        <v>83.837277132918018</v>
      </c>
      <c r="N21" s="40">
        <f t="shared" si="7"/>
        <v>83.837277132918018</v>
      </c>
      <c r="R21" s="15"/>
    </row>
    <row r="22" spans="4:18" ht="15.75" x14ac:dyDescent="0.25">
      <c r="D22" s="41"/>
      <c r="E22" s="41"/>
      <c r="F22" s="42"/>
      <c r="G22" s="42"/>
      <c r="H22" s="42"/>
      <c r="I22" s="42"/>
      <c r="J22" s="42"/>
      <c r="K22" s="42"/>
      <c r="R22" s="15"/>
    </row>
    <row r="23" spans="4:18" ht="15.75" x14ac:dyDescent="0.25">
      <c r="D23" s="7"/>
      <c r="E23" s="7"/>
      <c r="F23" s="43"/>
      <c r="G23" s="43"/>
      <c r="H23" s="43"/>
      <c r="I23" s="43"/>
      <c r="J23" s="43"/>
      <c r="K23" s="43"/>
      <c r="R23" s="15"/>
    </row>
    <row r="24" spans="4:18" x14ac:dyDescent="0.25">
      <c r="R24" s="15"/>
    </row>
    <row r="25" spans="4:18" ht="15.75" thickBot="1" x14ac:dyDescent="0.3">
      <c r="R25" s="15"/>
    </row>
    <row r="26" spans="4:18" x14ac:dyDescent="0.25">
      <c r="D26" s="44"/>
      <c r="E26" s="45"/>
      <c r="F26" s="45"/>
      <c r="G26" s="45"/>
      <c r="H26" s="45"/>
      <c r="I26" s="45"/>
      <c r="J26" s="45"/>
      <c r="K26" s="45"/>
      <c r="L26" s="45"/>
      <c r="M26" s="45"/>
      <c r="N26" s="46"/>
    </row>
    <row r="27" spans="4:18" x14ac:dyDescent="0.25">
      <c r="D27" s="47"/>
      <c r="E27" s="48"/>
      <c r="F27" s="27">
        <v>2026</v>
      </c>
      <c r="G27" s="27">
        <v>2027</v>
      </c>
      <c r="H27" s="27">
        <v>2028</v>
      </c>
      <c r="I27" s="27">
        <v>2029</v>
      </c>
      <c r="J27" s="27">
        <v>2030</v>
      </c>
      <c r="K27" s="27">
        <v>2031</v>
      </c>
      <c r="L27" s="27">
        <v>2032</v>
      </c>
      <c r="M27" s="27">
        <v>2033</v>
      </c>
      <c r="N27" s="28">
        <v>2034</v>
      </c>
    </row>
    <row r="28" spans="4:18" ht="15.75" x14ac:dyDescent="0.25">
      <c r="D28" s="29">
        <v>10016</v>
      </c>
      <c r="E28" s="30" t="s">
        <v>6</v>
      </c>
      <c r="F28" s="49">
        <v>4201365.4371825056</v>
      </c>
      <c r="G28" s="49">
        <v>4201365.4371825056</v>
      </c>
      <c r="H28" s="49">
        <v>4201365.4371825056</v>
      </c>
      <c r="I28" s="50">
        <v>4267364.3169363933</v>
      </c>
      <c r="J28" s="50">
        <v>4267364.3169363933</v>
      </c>
      <c r="K28" s="50">
        <v>4334399.9672816265</v>
      </c>
      <c r="L28" s="50">
        <v>4334399.9672816265</v>
      </c>
      <c r="M28" s="50">
        <v>4402488.6747561451</v>
      </c>
      <c r="N28" s="51">
        <v>4402488.6747561451</v>
      </c>
    </row>
    <row r="29" spans="4:18" ht="15.75" x14ac:dyDescent="0.25">
      <c r="D29" s="29">
        <v>10205</v>
      </c>
      <c r="E29" s="30" t="s">
        <v>7</v>
      </c>
      <c r="F29" s="49">
        <v>7365969.6706121005</v>
      </c>
      <c r="G29" s="49">
        <v>7365969.6706121005</v>
      </c>
      <c r="H29" s="49">
        <v>7365969.6706121005</v>
      </c>
      <c r="I29" s="50">
        <v>7496684.3595717056</v>
      </c>
      <c r="J29" s="50">
        <v>7496684.3595717056</v>
      </c>
      <c r="K29" s="50">
        <v>7629718.6793027995</v>
      </c>
      <c r="L29" s="50">
        <v>7629718.6793027995</v>
      </c>
      <c r="M29" s="50">
        <v>7765113.7934034364</v>
      </c>
      <c r="N29" s="51">
        <v>7765113.7934034364</v>
      </c>
    </row>
    <row r="30" spans="4:18" ht="15.75" x14ac:dyDescent="0.25">
      <c r="D30" s="29">
        <v>10262</v>
      </c>
      <c r="E30" s="30" t="s">
        <v>8</v>
      </c>
      <c r="F30" s="49">
        <v>771953.30317200022</v>
      </c>
      <c r="G30" s="49">
        <v>771953.30317200022</v>
      </c>
      <c r="H30" s="49">
        <v>771953.30317200022</v>
      </c>
      <c r="I30" s="50">
        <v>792339.42382600193</v>
      </c>
      <c r="J30" s="50">
        <v>792339.42382600193</v>
      </c>
      <c r="K30" s="50">
        <v>813263.91113199131</v>
      </c>
      <c r="L30" s="50">
        <v>813263.91113199131</v>
      </c>
      <c r="M30" s="50">
        <v>834740.98254001152</v>
      </c>
      <c r="N30" s="51">
        <v>834740.98254001152</v>
      </c>
    </row>
    <row r="31" spans="4:18" ht="15.75" x14ac:dyDescent="0.25">
      <c r="D31" s="29">
        <v>10300</v>
      </c>
      <c r="E31" s="30" t="s">
        <v>9</v>
      </c>
      <c r="F31" s="49">
        <v>9405337.4107567482</v>
      </c>
      <c r="G31" s="49">
        <v>9405337.4107567482</v>
      </c>
      <c r="H31" s="49">
        <v>9405337.4107567482</v>
      </c>
      <c r="I31" s="50">
        <v>9491781.3011060189</v>
      </c>
      <c r="J31" s="50">
        <v>9491781.3011060189</v>
      </c>
      <c r="K31" s="50">
        <v>9579019.6920513194</v>
      </c>
      <c r="L31" s="50">
        <v>9579019.6920513194</v>
      </c>
      <c r="M31" s="50">
        <v>9667059.8857998345</v>
      </c>
      <c r="N31" s="51">
        <v>9667059.8857998345</v>
      </c>
    </row>
    <row r="32" spans="4:18" ht="15.75" x14ac:dyDescent="0.25">
      <c r="D32" s="34">
        <v>10314</v>
      </c>
      <c r="E32" s="35" t="s">
        <v>10</v>
      </c>
      <c r="F32" s="49">
        <v>8571408.8680479378</v>
      </c>
      <c r="G32" s="49">
        <v>8571408.8680479378</v>
      </c>
      <c r="H32" s="49">
        <v>8571408.8680479378</v>
      </c>
      <c r="I32" s="50">
        <v>8569675.1988864914</v>
      </c>
      <c r="J32" s="50">
        <v>8569675.1988864914</v>
      </c>
      <c r="K32" s="50">
        <v>8567941.8803802058</v>
      </c>
      <c r="L32" s="50">
        <v>8567941.8803802058</v>
      </c>
      <c r="M32" s="50">
        <v>8566208.9124581572</v>
      </c>
      <c r="N32" s="51">
        <v>8566208.9124581572</v>
      </c>
    </row>
    <row r="33" spans="4:14" ht="15.75" x14ac:dyDescent="0.25">
      <c r="D33" s="29">
        <v>10325</v>
      </c>
      <c r="E33" s="30" t="s">
        <v>11</v>
      </c>
      <c r="F33" s="49">
        <v>12557154.628652185</v>
      </c>
      <c r="G33" s="49">
        <v>12557154.628652185</v>
      </c>
      <c r="H33" s="49">
        <v>12557154.628652185</v>
      </c>
      <c r="I33" s="50">
        <v>12760945.939089539</v>
      </c>
      <c r="J33" s="50">
        <v>12760945.939089539</v>
      </c>
      <c r="K33" s="50">
        <v>12968044.598957391</v>
      </c>
      <c r="L33" s="50">
        <v>12968044.598957391</v>
      </c>
      <c r="M33" s="50">
        <v>13178504.283558348</v>
      </c>
      <c r="N33" s="51">
        <v>13178504.283558348</v>
      </c>
    </row>
    <row r="34" spans="4:14" ht="15.75" x14ac:dyDescent="0.25">
      <c r="D34" s="29"/>
      <c r="E34" s="30"/>
      <c r="F34" s="49"/>
      <c r="G34" s="49"/>
      <c r="H34" s="49"/>
      <c r="I34" s="49"/>
      <c r="J34" s="49"/>
      <c r="K34" s="49"/>
      <c r="L34" s="48"/>
      <c r="M34" s="48"/>
      <c r="N34" s="52"/>
    </row>
    <row r="35" spans="4:14" ht="15.75" x14ac:dyDescent="0.25">
      <c r="D35" s="29"/>
      <c r="E35" s="30"/>
      <c r="F35" s="27">
        <v>2026</v>
      </c>
      <c r="G35" s="27">
        <v>2027</v>
      </c>
      <c r="H35" s="27">
        <v>2028</v>
      </c>
      <c r="I35" s="27">
        <v>2029</v>
      </c>
      <c r="J35" s="27">
        <v>2030</v>
      </c>
      <c r="K35" s="27">
        <v>2031</v>
      </c>
      <c r="L35" s="27">
        <v>2032</v>
      </c>
      <c r="M35" s="27">
        <v>2033</v>
      </c>
      <c r="N35" s="28">
        <v>2034</v>
      </c>
    </row>
    <row r="36" spans="4:14" ht="15.75" x14ac:dyDescent="0.25">
      <c r="D36" s="29">
        <v>10016</v>
      </c>
      <c r="E36" s="30" t="s">
        <v>6</v>
      </c>
      <c r="F36" s="49">
        <f>F28/8760</f>
        <v>479.60792661900751</v>
      </c>
      <c r="G36" s="49">
        <f t="shared" ref="G36:G41" si="8">G28/8760</f>
        <v>479.60792661900751</v>
      </c>
      <c r="H36" s="49">
        <f>H28/8784</f>
        <v>478.29752244791729</v>
      </c>
      <c r="I36" s="53">
        <f>I28/8760</f>
        <v>487.14204531237368</v>
      </c>
      <c r="J36" s="53">
        <f t="shared" ref="J36:K41" si="9">J28/8760</f>
        <v>487.14204531237368</v>
      </c>
      <c r="K36" s="53">
        <f>K28/8760</f>
        <v>494.79451681297104</v>
      </c>
      <c r="L36" s="53">
        <f>L28/8784</f>
        <v>493.4426192260504</v>
      </c>
      <c r="M36" s="54">
        <f>M28/8760</f>
        <v>502.56720031462845</v>
      </c>
      <c r="N36" s="55">
        <f t="shared" ref="N36:N41" si="10">N28/8760</f>
        <v>502.56720031462845</v>
      </c>
    </row>
    <row r="37" spans="4:14" ht="15.75" x14ac:dyDescent="0.25">
      <c r="D37" s="29">
        <v>10205</v>
      </c>
      <c r="E37" s="30" t="s">
        <v>7</v>
      </c>
      <c r="F37" s="49">
        <f t="shared" ref="F37:F41" si="11">F29/8760</f>
        <v>840.86411764978311</v>
      </c>
      <c r="G37" s="49">
        <f t="shared" si="8"/>
        <v>840.86411764978311</v>
      </c>
      <c r="H37" s="49">
        <f t="shared" ref="H37:H41" si="12">H29/8784</f>
        <v>838.5666747053848</v>
      </c>
      <c r="I37" s="53">
        <f t="shared" ref="I37:I41" si="13">I29/8760</f>
        <v>855.78588579585676</v>
      </c>
      <c r="J37" s="53">
        <f t="shared" si="9"/>
        <v>855.78588579585676</v>
      </c>
      <c r="K37" s="53">
        <f t="shared" si="9"/>
        <v>870.97245197520544</v>
      </c>
      <c r="L37" s="53">
        <f t="shared" ref="L37:L41" si="14">L29/8784</f>
        <v>868.59274582226772</v>
      </c>
      <c r="M37" s="54">
        <f t="shared" ref="M37:M41" si="15">M29/8760</f>
        <v>886.42851522870274</v>
      </c>
      <c r="N37" s="55">
        <f t="shared" si="10"/>
        <v>886.42851522870274</v>
      </c>
    </row>
    <row r="38" spans="4:14" ht="15.75" x14ac:dyDescent="0.25">
      <c r="D38" s="29">
        <v>10262</v>
      </c>
      <c r="E38" s="30" t="s">
        <v>8</v>
      </c>
      <c r="F38" s="49">
        <f t="shared" si="11"/>
        <v>88.122523193150712</v>
      </c>
      <c r="G38" s="49">
        <f t="shared" si="8"/>
        <v>88.122523193150712</v>
      </c>
      <c r="H38" s="49">
        <f t="shared" si="12"/>
        <v>87.881751271857951</v>
      </c>
      <c r="I38" s="53">
        <f t="shared" si="13"/>
        <v>90.449705916210263</v>
      </c>
      <c r="J38" s="53">
        <f t="shared" si="9"/>
        <v>90.449705916210263</v>
      </c>
      <c r="K38" s="53">
        <f t="shared" si="9"/>
        <v>92.838346019633704</v>
      </c>
      <c r="L38" s="53">
        <f t="shared" si="14"/>
        <v>92.584689336519958</v>
      </c>
      <c r="M38" s="54">
        <f t="shared" si="15"/>
        <v>95.290066500001316</v>
      </c>
      <c r="N38" s="55">
        <f t="shared" si="10"/>
        <v>95.290066500001316</v>
      </c>
    </row>
    <row r="39" spans="4:14" ht="15.75" x14ac:dyDescent="0.25">
      <c r="D39" s="29">
        <v>10300</v>
      </c>
      <c r="E39" s="30" t="s">
        <v>9</v>
      </c>
      <c r="F39" s="49">
        <f t="shared" si="11"/>
        <v>1073.6686541959757</v>
      </c>
      <c r="G39" s="49">
        <f t="shared" si="8"/>
        <v>1073.6686541959757</v>
      </c>
      <c r="H39" s="49">
        <f t="shared" si="12"/>
        <v>1070.7351332828721</v>
      </c>
      <c r="I39" s="53">
        <f t="shared" si="13"/>
        <v>1083.5366782084498</v>
      </c>
      <c r="J39" s="53">
        <f t="shared" si="9"/>
        <v>1083.5366782084498</v>
      </c>
      <c r="K39" s="53">
        <f t="shared" si="9"/>
        <v>1093.4953986359953</v>
      </c>
      <c r="L39" s="53">
        <f t="shared" si="14"/>
        <v>1090.5077062899954</v>
      </c>
      <c r="M39" s="54">
        <f t="shared" si="15"/>
        <v>1103.5456490639081</v>
      </c>
      <c r="N39" s="55">
        <f t="shared" si="10"/>
        <v>1103.5456490639081</v>
      </c>
    </row>
    <row r="40" spans="4:14" ht="15.75" x14ac:dyDescent="0.25">
      <c r="D40" s="34">
        <v>10314</v>
      </c>
      <c r="E40" s="35" t="s">
        <v>10</v>
      </c>
      <c r="F40" s="49">
        <f t="shared" si="11"/>
        <v>978.47133196894265</v>
      </c>
      <c r="G40" s="49">
        <f t="shared" si="8"/>
        <v>978.47133196894265</v>
      </c>
      <c r="H40" s="49">
        <f t="shared" si="12"/>
        <v>975.79791302913679</v>
      </c>
      <c r="I40" s="53">
        <f t="shared" si="13"/>
        <v>978.27342453042138</v>
      </c>
      <c r="J40" s="53">
        <f t="shared" si="9"/>
        <v>978.27342453042138</v>
      </c>
      <c r="K40" s="53">
        <f t="shared" si="9"/>
        <v>978.07555712102806</v>
      </c>
      <c r="L40" s="53">
        <f t="shared" si="14"/>
        <v>975.40321953326566</v>
      </c>
      <c r="M40" s="54">
        <f t="shared" si="15"/>
        <v>977.87772973266635</v>
      </c>
      <c r="N40" s="55">
        <f t="shared" si="10"/>
        <v>977.87772973266635</v>
      </c>
    </row>
    <row r="41" spans="4:14" ht="16.5" thickBot="1" x14ac:dyDescent="0.3">
      <c r="D41" s="36">
        <v>10325</v>
      </c>
      <c r="E41" s="37" t="s">
        <v>11</v>
      </c>
      <c r="F41" s="56">
        <f t="shared" si="11"/>
        <v>1433.4651402570987</v>
      </c>
      <c r="G41" s="56">
        <f t="shared" si="8"/>
        <v>1433.4651402570987</v>
      </c>
      <c r="H41" s="56">
        <f t="shared" si="12"/>
        <v>1429.5485688356314</v>
      </c>
      <c r="I41" s="57">
        <f t="shared" si="13"/>
        <v>1456.7289884805409</v>
      </c>
      <c r="J41" s="57">
        <f t="shared" si="9"/>
        <v>1456.7289884805409</v>
      </c>
      <c r="K41" s="57">
        <f t="shared" si="9"/>
        <v>1480.3703880088347</v>
      </c>
      <c r="L41" s="57">
        <f t="shared" si="14"/>
        <v>1476.3256601727448</v>
      </c>
      <c r="M41" s="58">
        <f t="shared" si="15"/>
        <v>1504.3954661596288</v>
      </c>
      <c r="N41" s="59">
        <f t="shared" si="10"/>
        <v>1504.3954661596288</v>
      </c>
    </row>
    <row r="42" spans="4:14" ht="15.75" x14ac:dyDescent="0.25">
      <c r="D42" s="7"/>
      <c r="E42" s="7"/>
      <c r="F42" s="60"/>
      <c r="G42" s="60"/>
      <c r="H42" s="60"/>
      <c r="I42" s="60"/>
      <c r="J42" s="60"/>
      <c r="K42" s="60"/>
    </row>
    <row r="44" spans="4:14" x14ac:dyDescent="0.25">
      <c r="I44" s="15"/>
    </row>
    <row r="45" spans="4:14" x14ac:dyDescent="0.25">
      <c r="I45" s="15"/>
    </row>
    <row r="46" spans="4:14" x14ac:dyDescent="0.25">
      <c r="I46" s="15"/>
    </row>
    <row r="47" spans="4:14" x14ac:dyDescent="0.25">
      <c r="I47" s="15"/>
    </row>
    <row r="48" spans="4:14" x14ac:dyDescent="0.25">
      <c r="I48" s="15"/>
    </row>
    <row r="49" spans="4:14" x14ac:dyDescent="0.25">
      <c r="I49" s="15"/>
    </row>
    <row r="50" spans="4:14" x14ac:dyDescent="0.25">
      <c r="I50" s="15"/>
    </row>
    <row r="55" spans="4:14" ht="15.75" x14ac:dyDescent="0.25">
      <c r="D55" s="7"/>
      <c r="E55" s="7"/>
      <c r="F55" s="60"/>
      <c r="G55" s="60"/>
      <c r="H55" s="60"/>
      <c r="I55" s="60"/>
      <c r="J55" s="60"/>
      <c r="K55" s="60"/>
    </row>
    <row r="56" spans="4:14" ht="15.75" x14ac:dyDescent="0.25">
      <c r="D56" s="7"/>
      <c r="E56" s="7"/>
      <c r="F56" s="60"/>
      <c r="G56" s="60"/>
      <c r="H56" s="61"/>
      <c r="I56" s="60"/>
      <c r="J56" s="60"/>
      <c r="K56" s="60"/>
    </row>
    <row r="57" spans="4:14" ht="15.75" x14ac:dyDescent="0.25">
      <c r="D57" s="41"/>
      <c r="E57" s="41"/>
      <c r="F57" s="60"/>
      <c r="G57" s="60"/>
      <c r="H57" s="60"/>
      <c r="I57" s="60"/>
      <c r="J57" s="60"/>
      <c r="K57" s="60"/>
    </row>
    <row r="58" spans="4:14" ht="15.75" x14ac:dyDescent="0.25">
      <c r="D58" s="7"/>
      <c r="E58" s="7"/>
      <c r="F58" s="60"/>
      <c r="G58" s="60"/>
      <c r="H58" s="60"/>
      <c r="I58" s="60"/>
      <c r="J58" s="60"/>
      <c r="K58" s="60"/>
    </row>
    <row r="62" spans="4:14" x14ac:dyDescent="0.25">
      <c r="D62" s="62"/>
      <c r="E62" s="63"/>
      <c r="F62" s="63"/>
      <c r="G62" s="63"/>
      <c r="H62" s="63"/>
      <c r="I62" s="63"/>
      <c r="J62" s="63"/>
      <c r="K62" s="63"/>
      <c r="L62" s="15"/>
      <c r="M62" s="63"/>
      <c r="N62" s="63"/>
    </row>
    <row r="63" spans="4:14" x14ac:dyDescent="0.25">
      <c r="D63" s="63"/>
      <c r="E63" s="63"/>
      <c r="F63" s="63"/>
      <c r="G63" s="63"/>
      <c r="H63" s="63"/>
      <c r="I63" s="63"/>
      <c r="J63" s="63"/>
      <c r="K63" s="63"/>
      <c r="L63" s="15"/>
      <c r="M63" s="63"/>
      <c r="N63" s="63"/>
    </row>
    <row r="64" spans="4:14" x14ac:dyDescent="0.25">
      <c r="D64" s="63"/>
      <c r="E64" s="63"/>
      <c r="F64" s="63"/>
      <c r="G64" s="63"/>
      <c r="H64" s="15"/>
      <c r="I64" s="63"/>
      <c r="J64" s="63"/>
      <c r="K64" s="63"/>
      <c r="L64" s="15"/>
      <c r="M64" s="63"/>
      <c r="N64" s="63"/>
    </row>
    <row r="65" spans="4:14" x14ac:dyDescent="0.25">
      <c r="D65" s="64"/>
      <c r="E65" s="63"/>
      <c r="F65" s="15"/>
      <c r="G65" s="62"/>
      <c r="H65" s="15"/>
      <c r="I65" s="62"/>
      <c r="J65" s="15"/>
      <c r="K65" s="62"/>
      <c r="L65" s="15"/>
      <c r="M65" s="62"/>
      <c r="N65" s="63"/>
    </row>
    <row r="66" spans="4:14" x14ac:dyDescent="0.25">
      <c r="D66" s="64"/>
      <c r="E66" s="63"/>
      <c r="F66" s="15"/>
      <c r="G66" s="62"/>
      <c r="H66" s="15"/>
      <c r="I66" s="62"/>
      <c r="J66" s="15"/>
      <c r="K66" s="62"/>
      <c r="L66" s="15"/>
      <c r="M66" s="62"/>
      <c r="N66" s="63"/>
    </row>
    <row r="67" spans="4:14" x14ac:dyDescent="0.25">
      <c r="D67" s="64"/>
      <c r="E67" s="63"/>
      <c r="F67" s="15"/>
      <c r="G67" s="62"/>
      <c r="H67" s="15"/>
      <c r="I67" s="62"/>
      <c r="J67" s="15"/>
      <c r="K67" s="62"/>
      <c r="L67" s="15"/>
      <c r="M67" s="62"/>
      <c r="N67" s="63"/>
    </row>
    <row r="68" spans="4:14" x14ac:dyDescent="0.25">
      <c r="D68" s="64"/>
      <c r="E68" s="63"/>
      <c r="F68" s="15"/>
      <c r="G68" s="62"/>
      <c r="H68" s="15"/>
      <c r="I68" s="62"/>
      <c r="J68" s="15"/>
      <c r="K68" s="62"/>
      <c r="L68" s="15"/>
      <c r="M68" s="62"/>
      <c r="N68" s="63"/>
    </row>
    <row r="69" spans="4:14" x14ac:dyDescent="0.25">
      <c r="D69" s="64"/>
      <c r="E69" s="63"/>
      <c r="F69" s="15"/>
      <c r="G69" s="62"/>
      <c r="H69" s="15"/>
      <c r="I69" s="62"/>
      <c r="J69" s="65"/>
      <c r="K69" s="62"/>
      <c r="L69" s="15"/>
      <c r="M69" s="62"/>
      <c r="N69" s="63"/>
    </row>
    <row r="70" spans="4:14" x14ac:dyDescent="0.25">
      <c r="D70" s="64"/>
      <c r="E70" s="63"/>
      <c r="F70" s="15"/>
      <c r="G70" s="62"/>
      <c r="H70" s="15"/>
      <c r="I70" s="62"/>
      <c r="J70" s="15"/>
      <c r="K70" s="62"/>
      <c r="L70" s="15"/>
      <c r="M70" s="62"/>
      <c r="N70" s="63"/>
    </row>
    <row r="71" spans="4:14" x14ac:dyDescent="0.25">
      <c r="D71" s="64"/>
      <c r="E71" s="63"/>
      <c r="F71" s="15"/>
      <c r="G71" s="62"/>
      <c r="H71" s="15"/>
      <c r="I71" s="62"/>
      <c r="J71" s="15"/>
      <c r="K71" s="62"/>
      <c r="L71" s="15"/>
      <c r="M71" s="62"/>
      <c r="N71" s="15"/>
    </row>
  </sheetData>
  <mergeCells count="2">
    <mergeCell ref="F3:H3"/>
    <mergeCell ref="F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ASCs no trans w925</vt:lpstr>
      <vt:lpstr>ASCs w565 no 925</vt:lpstr>
      <vt:lpstr>LT ASCs &amp; Exchange Loads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Edwards,Michael D (BPA) - PSRF-6</dc:creator>
  <cp:lastModifiedBy>Edwards,Michael D (BPA) - PSRF-6</cp:lastModifiedBy>
  <dcterms:created xsi:type="dcterms:W3CDTF">2025-10-28T23:36:43Z</dcterms:created>
  <dcterms:modified xsi:type="dcterms:W3CDTF">2025-11-06T22:56:35Z</dcterms:modified>
</cp:coreProperties>
</file>