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ortal.bud.bpa.gov/sites/RateCase/BP-26/Tiered Rate Methodology/Draft PRDM/"/>
    </mc:Choice>
  </mc:AlternateContent>
  <xr:revisionPtr revIDLastSave="0" documentId="13_ncr:1_{CCF0C83F-36E5-44DC-8B6E-9CA9852EDB96}" xr6:coauthVersionLast="47" xr6:coauthVersionMax="47" xr10:uidLastSave="{00000000-0000-0000-0000-000000000000}"/>
  <bookViews>
    <workbookView xWindow="9705" yWindow="1050" windowWidth="30030" windowHeight="16530" xr2:uid="{AE5E7E32-BF4B-40AF-92C3-1C03B9229FCB}"/>
  </bookViews>
  <sheets>
    <sheet name="METU Conditio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2" i="1" l="1"/>
  <c r="K12" i="1"/>
  <c r="G12" i="1"/>
  <c r="C12" i="1"/>
  <c r="C29" i="1"/>
  <c r="G29" i="1"/>
  <c r="K29" i="1"/>
  <c r="O29" i="1"/>
  <c r="O47" i="1"/>
  <c r="K47" i="1"/>
  <c r="G47" i="1"/>
  <c r="C47" i="1"/>
  <c r="G65" i="1"/>
  <c r="C65" i="1"/>
  <c r="G83" i="1"/>
  <c r="C83" i="1"/>
  <c r="C101" i="1"/>
  <c r="G101" i="1"/>
  <c r="O101" i="1"/>
  <c r="K101" i="1"/>
  <c r="L101" i="1"/>
  <c r="K102" i="1" s="1"/>
  <c r="P100" i="1"/>
  <c r="P101" i="1" s="1"/>
  <c r="L100" i="1"/>
  <c r="P99" i="1"/>
  <c r="L99" i="1"/>
  <c r="P98" i="1"/>
  <c r="L98" i="1"/>
  <c r="P97" i="1"/>
  <c r="L97" i="1"/>
  <c r="O94" i="1"/>
  <c r="K94" i="1"/>
  <c r="H100" i="1"/>
  <c r="D100" i="1"/>
  <c r="H99" i="1"/>
  <c r="D99" i="1"/>
  <c r="H98" i="1"/>
  <c r="D98" i="1"/>
  <c r="H97" i="1"/>
  <c r="D97" i="1"/>
  <c r="G94" i="1"/>
  <c r="G102" i="1" s="1"/>
  <c r="C94" i="1"/>
  <c r="C102" i="1" s="1"/>
  <c r="H82" i="1"/>
  <c r="D82" i="1"/>
  <c r="H81" i="1"/>
  <c r="D81" i="1"/>
  <c r="H80" i="1"/>
  <c r="D80" i="1"/>
  <c r="H79" i="1"/>
  <c r="D79" i="1"/>
  <c r="G76" i="1"/>
  <c r="C76" i="1"/>
  <c r="H64" i="1"/>
  <c r="D64" i="1"/>
  <c r="H63" i="1"/>
  <c r="D63" i="1"/>
  <c r="D65" i="1" s="1"/>
  <c r="H62" i="1"/>
  <c r="D62" i="1"/>
  <c r="H61" i="1"/>
  <c r="D61" i="1"/>
  <c r="G58" i="1"/>
  <c r="C58" i="1"/>
  <c r="P46" i="1"/>
  <c r="P47" i="1" s="1"/>
  <c r="O48" i="1" s="1"/>
  <c r="L46" i="1"/>
  <c r="P45" i="1"/>
  <c r="L45" i="1"/>
  <c r="L47" i="1" s="1"/>
  <c r="K48" i="1" s="1"/>
  <c r="P44" i="1"/>
  <c r="L44" i="1"/>
  <c r="P43" i="1"/>
  <c r="L43" i="1"/>
  <c r="O40" i="1"/>
  <c r="K40" i="1"/>
  <c r="H46" i="1"/>
  <c r="H47" i="1" s="1"/>
  <c r="G48" i="1" s="1"/>
  <c r="H45" i="1"/>
  <c r="H44" i="1"/>
  <c r="H43" i="1"/>
  <c r="D45" i="1"/>
  <c r="D47" i="1"/>
  <c r="D46" i="1"/>
  <c r="D44" i="1"/>
  <c r="D43" i="1"/>
  <c r="G40" i="1"/>
  <c r="C40" i="1"/>
  <c r="O102" i="1" l="1"/>
  <c r="G84" i="1"/>
  <c r="C84" i="1"/>
  <c r="H65" i="1"/>
  <c r="G66" i="1" s="1"/>
  <c r="C66" i="1"/>
  <c r="C48" i="1"/>
  <c r="P28" i="1"/>
  <c r="P29" i="1" s="1"/>
  <c r="O30" i="1" s="1"/>
  <c r="L28" i="1"/>
  <c r="P27" i="1"/>
  <c r="L27" i="1"/>
  <c r="P26" i="1"/>
  <c r="L26" i="1"/>
  <c r="O23" i="1"/>
  <c r="K23" i="1"/>
  <c r="H28" i="1"/>
  <c r="H29" i="1" s="1"/>
  <c r="G30" i="1" s="1"/>
  <c r="H27" i="1"/>
  <c r="H26" i="1"/>
  <c r="G23" i="1"/>
  <c r="D26" i="1"/>
  <c r="L29" i="1" l="1"/>
  <c r="K30" i="1" s="1"/>
  <c r="P11" i="1"/>
  <c r="L11" i="1"/>
  <c r="P10" i="1"/>
  <c r="L10" i="1"/>
  <c r="P9" i="1"/>
  <c r="L9" i="1"/>
  <c r="O6" i="1"/>
  <c r="K6" i="1"/>
  <c r="D28" i="1"/>
  <c r="D27" i="1"/>
  <c r="C23" i="1"/>
  <c r="H11" i="1"/>
  <c r="H10" i="1"/>
  <c r="H9" i="1"/>
  <c r="G6" i="1"/>
  <c r="D10" i="1"/>
  <c r="D11" i="1"/>
  <c r="D9" i="1"/>
  <c r="C6" i="1"/>
  <c r="D29" i="1" l="1"/>
  <c r="D12" i="1"/>
  <c r="C13" i="1" s="1"/>
  <c r="P12" i="1"/>
  <c r="O13" i="1" s="1"/>
  <c r="L12" i="1"/>
  <c r="K13" i="1" s="1"/>
  <c r="C30" i="1"/>
  <c r="H12" i="1"/>
  <c r="G13" i="1" s="1"/>
</calcChain>
</file>

<file path=xl/sharedStrings.xml><?xml version="1.0" encoding="utf-8"?>
<sst xmlns="http://schemas.openxmlformats.org/spreadsheetml/2006/main" count="283" uniqueCount="42">
  <si>
    <t>ACHWM</t>
  </si>
  <si>
    <t>SumAHT1L</t>
  </si>
  <si>
    <t>FB-MKT mills/kWh</t>
  </si>
  <si>
    <t>FB-Tier 1 mills/kWh</t>
  </si>
  <si>
    <t>METU-Rate mills/kWh</t>
  </si>
  <si>
    <t>aMW</t>
  </si>
  <si>
    <t>MWh</t>
  </si>
  <si>
    <t xml:space="preserve">METU-BD </t>
  </si>
  <si>
    <t xml:space="preserve">CHWM </t>
  </si>
  <si>
    <t>FB-MKT &gt; FB-Tier 1</t>
  </si>
  <si>
    <t>FB-MKT &lt; FB-Tier 1</t>
  </si>
  <si>
    <t>Load Following</t>
  </si>
  <si>
    <t>Load Following Condition 1 Example i</t>
  </si>
  <si>
    <t>Load Following Condition 1 Example ii</t>
  </si>
  <si>
    <t>Load Following Condition 2 Example i</t>
  </si>
  <si>
    <t>Load Following Condition 2 Example ii</t>
  </si>
  <si>
    <t>Block and Slice Condition 1 Example i</t>
  </si>
  <si>
    <t>AANL</t>
  </si>
  <si>
    <t>FANL</t>
  </si>
  <si>
    <t>Block and Slice Condition 1 Example ii</t>
  </si>
  <si>
    <t xml:space="preserve">Block and Slice Condition 2 Example </t>
  </si>
  <si>
    <t xml:space="preserve">Block and Slice Condition 3 Example </t>
  </si>
  <si>
    <t>Block and Slice Condition 4 Example Check 1</t>
  </si>
  <si>
    <t>Block and Slice Condition 4 Example Check 2</t>
  </si>
  <si>
    <t>DRAFT 1 PRDM - 8/30/2024</t>
  </si>
  <si>
    <r>
      <t xml:space="preserve">Explanation:  No charge or credit as the lower load  </t>
    </r>
    <r>
      <rPr>
        <b/>
        <sz val="11"/>
        <color theme="1"/>
        <rFont val="Aptos Narrow"/>
        <family val="2"/>
        <scheme val="minor"/>
      </rPr>
      <t>would not impact</t>
    </r>
    <r>
      <rPr>
        <sz val="11"/>
        <color theme="1"/>
        <rFont val="Aptos Narrow"/>
        <family val="2"/>
        <scheme val="minor"/>
      </rPr>
      <t xml:space="preserve">, under a perfect forecast, </t>
    </r>
    <r>
      <rPr>
        <b/>
        <sz val="11"/>
        <color theme="1"/>
        <rFont val="Aptos Narrow"/>
        <family val="2"/>
        <scheme val="minor"/>
      </rPr>
      <t>the amount of power purchased at a Tier 1 rate</t>
    </r>
    <r>
      <rPr>
        <sz val="11"/>
        <color theme="1"/>
        <rFont val="Aptos Narrow"/>
        <family val="2"/>
        <scheme val="minor"/>
      </rPr>
      <t>.</t>
    </r>
  </si>
  <si>
    <r>
      <t xml:space="preserve">Explanation:  No charge or credit as the lower load </t>
    </r>
    <r>
      <rPr>
        <b/>
        <sz val="11"/>
        <color theme="1"/>
        <rFont val="Aptos Narrow"/>
        <family val="2"/>
        <scheme val="minor"/>
      </rPr>
      <t>would not impact</t>
    </r>
    <r>
      <rPr>
        <sz val="11"/>
        <color theme="1"/>
        <rFont val="Aptos Narrow"/>
        <family val="2"/>
        <scheme val="minor"/>
      </rPr>
      <t xml:space="preserve">, under a perfect forecast, </t>
    </r>
    <r>
      <rPr>
        <b/>
        <sz val="11"/>
        <color theme="1"/>
        <rFont val="Aptos Narrow"/>
        <family val="2"/>
        <scheme val="minor"/>
      </rPr>
      <t>the amount of power purchased at a Tier 1 rate.</t>
    </r>
  </si>
  <si>
    <r>
      <t>Explanation:  No charge or credit as the higher load would have resulted in more ACHWM.  The increase in load</t>
    </r>
    <r>
      <rPr>
        <b/>
        <sz val="11"/>
        <color theme="1"/>
        <rFont val="Aptos Narrow"/>
        <family val="2"/>
        <scheme val="minor"/>
      </rPr>
      <t xml:space="preserve"> would not impact</t>
    </r>
    <r>
      <rPr>
        <sz val="11"/>
        <color theme="1"/>
        <rFont val="Aptos Narrow"/>
        <family val="2"/>
        <scheme val="minor"/>
      </rPr>
      <t>, under a perfect forecast,</t>
    </r>
    <r>
      <rPr>
        <b/>
        <sz val="11"/>
        <color theme="1"/>
        <rFont val="Aptos Narrow"/>
        <family val="2"/>
        <scheme val="minor"/>
      </rPr>
      <t xml:space="preserve"> the amount of power purchased at a Tier 1 rate.</t>
    </r>
  </si>
  <si>
    <r>
      <t xml:space="preserve">Explanation:  No charge or credit as the higher load would have resulted in more ACHWM.  The increase in load </t>
    </r>
    <r>
      <rPr>
        <b/>
        <sz val="11"/>
        <color theme="1"/>
        <rFont val="Aptos Narrow"/>
        <family val="2"/>
        <scheme val="minor"/>
      </rPr>
      <t>would not impact</t>
    </r>
    <r>
      <rPr>
        <sz val="11"/>
        <color theme="1"/>
        <rFont val="Aptos Narrow"/>
        <family val="2"/>
        <scheme val="minor"/>
      </rPr>
      <t>, under a perfect forecast,</t>
    </r>
    <r>
      <rPr>
        <b/>
        <sz val="11"/>
        <color theme="1"/>
        <rFont val="Aptos Narrow"/>
        <family val="2"/>
        <scheme val="minor"/>
      </rPr>
      <t xml:space="preserve"> the amount of power purchased at a Tier 1 rate.</t>
    </r>
  </si>
  <si>
    <r>
      <t xml:space="preserve">Explanation:  Charge to customer since customer purchased power at </t>
    </r>
    <r>
      <rPr>
        <b/>
        <sz val="11"/>
        <color theme="1"/>
        <rFont val="Aptos Narrow"/>
        <family val="2"/>
        <scheme val="minor"/>
      </rPr>
      <t>less costly Tier 1 rates</t>
    </r>
    <r>
      <rPr>
        <sz val="11"/>
        <color theme="1"/>
        <rFont val="Aptos Narrow"/>
        <family val="2"/>
        <scheme val="minor"/>
      </rPr>
      <t xml:space="preserve"> when, under a perfect forecast, would not have been purchased at all.  All else equal, non-Federal power was sold at a </t>
    </r>
    <r>
      <rPr>
        <b/>
        <sz val="11"/>
        <color theme="1"/>
        <rFont val="Aptos Narrow"/>
        <family val="2"/>
        <scheme val="minor"/>
      </rPr>
      <t>more costly market rates</t>
    </r>
    <r>
      <rPr>
        <sz val="11"/>
        <color theme="1"/>
        <rFont val="Aptos Narrow"/>
        <family val="2"/>
        <scheme val="minor"/>
      </rPr>
      <t xml:space="preserve"> for a net gain to the customer.</t>
    </r>
  </si>
  <si>
    <r>
      <t xml:space="preserve">Explanation:  Credit to customer since customer purchased power at </t>
    </r>
    <r>
      <rPr>
        <b/>
        <sz val="11"/>
        <color theme="1"/>
        <rFont val="Aptos Narrow"/>
        <family val="2"/>
        <scheme val="minor"/>
      </rPr>
      <t>more costly Tier 1 rates</t>
    </r>
    <r>
      <rPr>
        <sz val="11"/>
        <color theme="1"/>
        <rFont val="Aptos Narrow"/>
        <family val="2"/>
        <scheme val="minor"/>
      </rPr>
      <t xml:space="preserve"> when, under a perfect forecast, would not have been purchased at all.  All else equal, non-Federal power was sold at a </t>
    </r>
    <r>
      <rPr>
        <b/>
        <sz val="11"/>
        <color theme="1"/>
        <rFont val="Aptos Narrow"/>
        <family val="2"/>
        <scheme val="minor"/>
      </rPr>
      <t xml:space="preserve">less costly market rates </t>
    </r>
    <r>
      <rPr>
        <sz val="11"/>
        <color theme="1"/>
        <rFont val="Aptos Narrow"/>
        <family val="2"/>
        <scheme val="minor"/>
      </rPr>
      <t>for a net loss to the customer.</t>
    </r>
  </si>
  <si>
    <r>
      <t>Explanation:  Charge to customer since customer purchased power at</t>
    </r>
    <r>
      <rPr>
        <b/>
        <sz val="11"/>
        <color theme="1"/>
        <rFont val="Aptos Narrow"/>
        <family val="2"/>
        <scheme val="minor"/>
      </rPr>
      <t xml:space="preserve"> less costly Tier 1 rates</t>
    </r>
    <r>
      <rPr>
        <sz val="11"/>
        <color theme="1"/>
        <rFont val="Aptos Narrow"/>
        <family val="2"/>
        <scheme val="minor"/>
      </rPr>
      <t xml:space="preserve"> when, under a perfect forecast, would not have been purchased at all.  All else equal, non-Federal power was sold at a </t>
    </r>
    <r>
      <rPr>
        <b/>
        <sz val="11"/>
        <color theme="1"/>
        <rFont val="Aptos Narrow"/>
        <family val="2"/>
        <scheme val="minor"/>
      </rPr>
      <t>more costly market rates</t>
    </r>
    <r>
      <rPr>
        <sz val="11"/>
        <color theme="1"/>
        <rFont val="Aptos Narrow"/>
        <family val="2"/>
        <scheme val="minor"/>
      </rPr>
      <t xml:space="preserve"> for a net gain to the customer.</t>
    </r>
  </si>
  <si>
    <r>
      <t xml:space="preserve">Explanation:  Credit to customer since customer purchased power at </t>
    </r>
    <r>
      <rPr>
        <b/>
        <sz val="11"/>
        <color theme="1"/>
        <rFont val="Aptos Narrow"/>
        <family val="2"/>
        <scheme val="minor"/>
      </rPr>
      <t>more costly market-based rates</t>
    </r>
    <r>
      <rPr>
        <sz val="11"/>
        <color theme="1"/>
        <rFont val="Aptos Narrow"/>
        <family val="2"/>
        <scheme val="minor"/>
      </rPr>
      <t xml:space="preserve"> when, under a perfect forecast, would have been purchased at </t>
    </r>
    <r>
      <rPr>
        <b/>
        <sz val="11"/>
        <color theme="1"/>
        <rFont val="Aptos Narrow"/>
        <family val="2"/>
        <scheme val="minor"/>
      </rPr>
      <t>less costly Tier 1 rates</t>
    </r>
    <r>
      <rPr>
        <sz val="11"/>
        <color theme="1"/>
        <rFont val="Aptos Narrow"/>
        <family val="2"/>
        <scheme val="minor"/>
      </rPr>
      <t>.</t>
    </r>
  </si>
  <si>
    <r>
      <t>Explanation:  Charge to customer since customer purchased power at</t>
    </r>
    <r>
      <rPr>
        <b/>
        <sz val="11"/>
        <color theme="1"/>
        <rFont val="Aptos Narrow"/>
        <family val="2"/>
        <scheme val="minor"/>
      </rPr>
      <t xml:space="preserve"> less costly market-based rates</t>
    </r>
    <r>
      <rPr>
        <sz val="11"/>
        <color theme="1"/>
        <rFont val="Aptos Narrow"/>
        <family val="2"/>
        <scheme val="minor"/>
      </rPr>
      <t xml:space="preserve"> when, under a perfect forecast, would have been purchased at </t>
    </r>
    <r>
      <rPr>
        <b/>
        <sz val="11"/>
        <color theme="1"/>
        <rFont val="Aptos Narrow"/>
        <family val="2"/>
        <scheme val="minor"/>
      </rPr>
      <t>more costly Tier 1 rates</t>
    </r>
    <r>
      <rPr>
        <sz val="11"/>
        <color theme="1"/>
        <rFont val="Aptos Narrow"/>
        <family val="2"/>
        <scheme val="minor"/>
      </rPr>
      <t>.</t>
    </r>
  </si>
  <si>
    <r>
      <t>Explanation:  Credit to customer since customer purchased power at</t>
    </r>
    <r>
      <rPr>
        <b/>
        <sz val="11"/>
        <color theme="1"/>
        <rFont val="Aptos Narrow"/>
        <family val="2"/>
        <scheme val="minor"/>
      </rPr>
      <t xml:space="preserve"> more costly market-based rates</t>
    </r>
    <r>
      <rPr>
        <sz val="11"/>
        <color theme="1"/>
        <rFont val="Aptos Narrow"/>
        <family val="2"/>
        <scheme val="minor"/>
      </rPr>
      <t xml:space="preserve"> when, under a perfect forecast, would have been purchased at </t>
    </r>
    <r>
      <rPr>
        <b/>
        <sz val="11"/>
        <color theme="1"/>
        <rFont val="Aptos Narrow"/>
        <family val="2"/>
        <scheme val="minor"/>
      </rPr>
      <t>less costly Tier 1 rates.</t>
    </r>
  </si>
  <si>
    <r>
      <t xml:space="preserve">Explanation:  Charge to customer since customer purchased power at </t>
    </r>
    <r>
      <rPr>
        <b/>
        <sz val="11"/>
        <color theme="1"/>
        <rFont val="Aptos Narrow"/>
        <family val="2"/>
        <scheme val="minor"/>
      </rPr>
      <t>less costly market-based rates</t>
    </r>
    <r>
      <rPr>
        <sz val="11"/>
        <color theme="1"/>
        <rFont val="Aptos Narrow"/>
        <family val="2"/>
        <scheme val="minor"/>
      </rPr>
      <t xml:space="preserve"> when, under a perfect forecast, would have been purchased at </t>
    </r>
    <r>
      <rPr>
        <b/>
        <sz val="11"/>
        <color theme="1"/>
        <rFont val="Aptos Narrow"/>
        <family val="2"/>
        <scheme val="minor"/>
      </rPr>
      <t>more costly Tier 1 rates.</t>
    </r>
  </si>
  <si>
    <r>
      <t xml:space="preserve">Explanation:  Charge to customer since customer purchased power at </t>
    </r>
    <r>
      <rPr>
        <b/>
        <sz val="11"/>
        <color theme="1"/>
        <rFont val="Aptos Narrow"/>
        <family val="2"/>
        <scheme val="minor"/>
      </rPr>
      <t>less costly Tier 1 rates</t>
    </r>
    <r>
      <rPr>
        <sz val="11"/>
        <color theme="1"/>
        <rFont val="Aptos Narrow"/>
        <family val="2"/>
        <scheme val="minor"/>
      </rPr>
      <t xml:space="preserve"> that, under a perfect forecast, would have been included in ACHWM and purchased at </t>
    </r>
    <r>
      <rPr>
        <b/>
        <sz val="11"/>
        <color theme="1"/>
        <rFont val="Aptos Narrow"/>
        <family val="2"/>
        <scheme val="minor"/>
      </rPr>
      <t>more costly market-based rates.</t>
    </r>
  </si>
  <si>
    <r>
      <t>Explanation:  Credit to customer since customer purchased power at</t>
    </r>
    <r>
      <rPr>
        <b/>
        <sz val="11"/>
        <color theme="1"/>
        <rFont val="Aptos Narrow"/>
        <family val="2"/>
        <scheme val="minor"/>
      </rPr>
      <t xml:space="preserve"> more costly Tier 1 rates</t>
    </r>
    <r>
      <rPr>
        <sz val="11"/>
        <color theme="1"/>
        <rFont val="Aptos Narrow"/>
        <family val="2"/>
        <scheme val="minor"/>
      </rPr>
      <t xml:space="preserve"> that, under a perfect forecast, would have been included in ACHWM and purchased at </t>
    </r>
    <r>
      <rPr>
        <b/>
        <sz val="11"/>
        <color theme="1"/>
        <rFont val="Aptos Narrow"/>
        <family val="2"/>
        <scheme val="minor"/>
      </rPr>
      <t>less costly market-based rates.</t>
    </r>
  </si>
  <si>
    <r>
      <t xml:space="preserve">Explanation:  Charge to customer since customer purchased power at </t>
    </r>
    <r>
      <rPr>
        <b/>
        <sz val="11"/>
        <color theme="1"/>
        <rFont val="Aptos Narrow"/>
        <family val="2"/>
        <scheme val="minor"/>
      </rPr>
      <t>less costly Tier 1 rates</t>
    </r>
    <r>
      <rPr>
        <sz val="11"/>
        <color theme="1"/>
        <rFont val="Aptos Narrow"/>
        <family val="2"/>
        <scheme val="minor"/>
      </rPr>
      <t xml:space="preserve"> that, under a perfect forecast, would have been included in ACHWM and purchased at</t>
    </r>
    <r>
      <rPr>
        <b/>
        <sz val="11"/>
        <color theme="1"/>
        <rFont val="Aptos Narrow"/>
        <family val="2"/>
        <scheme val="minor"/>
      </rPr>
      <t xml:space="preserve"> more costly market-based rates.</t>
    </r>
  </si>
  <si>
    <r>
      <t xml:space="preserve">Explanation:  Credit to customer since customer paid for </t>
    </r>
    <r>
      <rPr>
        <b/>
        <sz val="11"/>
        <color theme="1"/>
        <rFont val="Aptos Narrow"/>
        <family val="2"/>
        <scheme val="minor"/>
      </rPr>
      <t>more costly market-based Above-CHWM power</t>
    </r>
    <r>
      <rPr>
        <sz val="11"/>
        <color theme="1"/>
        <rFont val="Aptos Narrow"/>
        <family val="2"/>
        <scheme val="minor"/>
      </rPr>
      <t xml:space="preserve"> that, under a perfect forecast, would have been eligible to purchase at</t>
    </r>
    <r>
      <rPr>
        <b/>
        <sz val="11"/>
        <color theme="1"/>
        <rFont val="Aptos Narrow"/>
        <family val="2"/>
        <scheme val="minor"/>
      </rPr>
      <t xml:space="preserve"> less costly Tier 1 rates.</t>
    </r>
  </si>
  <si>
    <r>
      <t>Explanation:  Charge to customer since customer paid for</t>
    </r>
    <r>
      <rPr>
        <b/>
        <sz val="11"/>
        <color theme="1"/>
        <rFont val="Aptos Narrow"/>
        <family val="2"/>
        <scheme val="minor"/>
      </rPr>
      <t xml:space="preserve"> less costly market-based Above-CHWM power</t>
    </r>
    <r>
      <rPr>
        <sz val="11"/>
        <color theme="1"/>
        <rFont val="Aptos Narrow"/>
        <family val="2"/>
        <scheme val="minor"/>
      </rPr>
      <t xml:space="preserve"> that, under a perfect forecast, would have been purchased at</t>
    </r>
    <r>
      <rPr>
        <b/>
        <sz val="11"/>
        <color theme="1"/>
        <rFont val="Aptos Narrow"/>
        <family val="2"/>
        <scheme val="minor"/>
      </rPr>
      <t xml:space="preserve"> more costly Tier 1 rates.</t>
    </r>
  </si>
  <si>
    <t>METU Charge/(Credit)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</si>
</sst>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0" fillId="0" borderId="2" xfId="0" applyBorder="1"/>
    <xf numFmtId="164" fontId="0" fillId="0" borderId="1" xfId="2" applyNumberFormat="1" applyFont="1" applyBorder="1"/>
    <xf numFmtId="0" fontId="2" fillId="0" borderId="5" xfId="0" applyFont="1" applyBorder="1"/>
    <xf numFmtId="0" fontId="0" fillId="0" borderId="6" xfId="0" applyBorder="1"/>
    <xf numFmtId="0" fontId="0" fillId="0" borderId="5" xfId="0" applyBorder="1"/>
    <xf numFmtId="164" fontId="0" fillId="0" borderId="0" xfId="2" applyNumberFormat="1" applyFont="1" applyBorder="1"/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165" fontId="0" fillId="0" borderId="0" xfId="1" applyNumberFormat="1" applyFont="1" applyBorder="1"/>
    <xf numFmtId="165" fontId="0" fillId="0" borderId="6" xfId="0" applyNumberFormat="1" applyBorder="1"/>
    <xf numFmtId="165" fontId="0" fillId="2" borderId="0" xfId="1" applyNumberFormat="1" applyFont="1" applyFill="1" applyBorder="1"/>
    <xf numFmtId="165" fontId="0" fillId="0" borderId="6" xfId="1" applyNumberFormat="1" applyFont="1" applyBorder="1"/>
    <xf numFmtId="0" fontId="2" fillId="0" borderId="10" xfId="0" applyFont="1" applyBorder="1"/>
    <xf numFmtId="0" fontId="0" fillId="0" borderId="11" xfId="0" applyBorder="1"/>
    <xf numFmtId="0" fontId="0" fillId="0" borderId="12" xfId="0" applyBorder="1"/>
    <xf numFmtId="0" fontId="0" fillId="2" borderId="0" xfId="0" applyFill="1"/>
    <xf numFmtId="0" fontId="0" fillId="2" borderId="8" xfId="0" applyFill="1" applyBorder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</cellXfs>
  <cellStyles count="3">
    <cellStyle name="Comma" xfId="1" builtinId="3"/>
    <cellStyle name="Currency" xfId="2" builtinId="4"/>
    <cellStyle name="Normal" xfId="0" builtinId="0"/>
  </cellStyles>
  <dxfs count="40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17852-B7AA-4279-9750-30DAC77913D5}">
  <dimension ref="B1:P106"/>
  <sheetViews>
    <sheetView tabSelected="1" topLeftCell="A77" workbookViewId="0">
      <selection activeCell="F112" sqref="F112"/>
    </sheetView>
  </sheetViews>
  <sheetFormatPr defaultRowHeight="15" x14ac:dyDescent="0.25"/>
  <cols>
    <col min="2" max="2" width="25.7109375" customWidth="1"/>
    <col min="3" max="3" width="13.42578125" bestFit="1" customWidth="1"/>
    <col min="4" max="4" width="10.5703125" bestFit="1" customWidth="1"/>
    <col min="5" max="5" width="3.85546875" customWidth="1"/>
    <col min="6" max="6" width="25.7109375" bestFit="1" customWidth="1"/>
    <col min="7" max="7" width="11.5703125" bestFit="1" customWidth="1"/>
    <col min="8" max="8" width="10.5703125" bestFit="1" customWidth="1"/>
    <col min="9" max="9" width="4.7109375" customWidth="1"/>
    <col min="10" max="10" width="20.140625" bestFit="1" customWidth="1"/>
    <col min="11" max="11" width="10.7109375" bestFit="1" customWidth="1"/>
    <col min="12" max="12" width="14.140625" customWidth="1"/>
    <col min="13" max="13" width="3.5703125" customWidth="1"/>
    <col min="14" max="14" width="20.140625" bestFit="1" customWidth="1"/>
    <col min="15" max="15" width="10.7109375" bestFit="1" customWidth="1"/>
    <col min="16" max="16" width="14.28515625" customWidth="1"/>
  </cols>
  <sheetData>
    <row r="1" spans="2:16" ht="15.75" thickBot="1" x14ac:dyDescent="0.3">
      <c r="B1" s="18" t="s">
        <v>24</v>
      </c>
    </row>
    <row r="2" spans="2:16" ht="15.75" thickBot="1" x14ac:dyDescent="0.3">
      <c r="B2" s="19" t="s">
        <v>12</v>
      </c>
      <c r="C2" s="20"/>
      <c r="D2" s="20"/>
      <c r="E2" s="20"/>
      <c r="F2" s="20"/>
      <c r="G2" s="20"/>
      <c r="H2" s="21"/>
      <c r="J2" s="19" t="s">
        <v>13</v>
      </c>
      <c r="K2" s="20"/>
      <c r="L2" s="20"/>
      <c r="M2" s="20"/>
      <c r="N2" s="20"/>
      <c r="O2" s="20"/>
      <c r="P2" s="21"/>
    </row>
    <row r="3" spans="2:16" x14ac:dyDescent="0.25">
      <c r="B3" s="13" t="s">
        <v>9</v>
      </c>
      <c r="C3" s="14"/>
      <c r="D3" s="15"/>
      <c r="E3" s="16"/>
      <c r="F3" s="13" t="s">
        <v>10</v>
      </c>
      <c r="G3" s="14"/>
      <c r="H3" s="15"/>
      <c r="J3" s="13" t="s">
        <v>9</v>
      </c>
      <c r="K3" s="14"/>
      <c r="L3" s="15"/>
      <c r="M3" s="16"/>
      <c r="N3" s="13" t="s">
        <v>10</v>
      </c>
      <c r="O3" s="14"/>
      <c r="P3" s="15"/>
    </row>
    <row r="4" spans="2:16" x14ac:dyDescent="0.25">
      <c r="B4" s="5" t="s">
        <v>2</v>
      </c>
      <c r="C4" s="6">
        <v>40</v>
      </c>
      <c r="D4" s="4"/>
      <c r="E4" s="16"/>
      <c r="F4" s="5" t="s">
        <v>2</v>
      </c>
      <c r="G4" s="6">
        <v>30</v>
      </c>
      <c r="H4" s="4"/>
      <c r="J4" s="5" t="s">
        <v>2</v>
      </c>
      <c r="K4" s="6">
        <v>40</v>
      </c>
      <c r="L4" s="4"/>
      <c r="M4" s="16"/>
      <c r="N4" s="5" t="s">
        <v>2</v>
      </c>
      <c r="O4" s="6">
        <v>30</v>
      </c>
      <c r="P4" s="4"/>
    </row>
    <row r="5" spans="2:16" x14ac:dyDescent="0.25">
      <c r="B5" s="5" t="s">
        <v>3</v>
      </c>
      <c r="C5" s="6">
        <v>35</v>
      </c>
      <c r="D5" s="4"/>
      <c r="E5" s="16"/>
      <c r="F5" s="5" t="s">
        <v>3</v>
      </c>
      <c r="G5" s="6">
        <v>35</v>
      </c>
      <c r="H5" s="4"/>
      <c r="J5" s="5" t="s">
        <v>3</v>
      </c>
      <c r="K5" s="6">
        <v>35</v>
      </c>
      <c r="L5" s="4"/>
      <c r="M5" s="16"/>
      <c r="N5" s="5" t="s">
        <v>3</v>
      </c>
      <c r="O5" s="6">
        <v>35</v>
      </c>
      <c r="P5" s="4"/>
    </row>
    <row r="6" spans="2:16" x14ac:dyDescent="0.25">
      <c r="B6" s="5" t="s">
        <v>4</v>
      </c>
      <c r="C6" s="6">
        <f>C4-C5</f>
        <v>5</v>
      </c>
      <c r="D6" s="4"/>
      <c r="E6" s="16"/>
      <c r="F6" s="5" t="s">
        <v>4</v>
      </c>
      <c r="G6" s="6">
        <f>G4-G5</f>
        <v>-5</v>
      </c>
      <c r="H6" s="4"/>
      <c r="J6" s="5" t="s">
        <v>4</v>
      </c>
      <c r="K6" s="6">
        <f>K4-K5</f>
        <v>5</v>
      </c>
      <c r="L6" s="4"/>
      <c r="M6" s="16"/>
      <c r="N6" s="5" t="s">
        <v>4</v>
      </c>
      <c r="O6" s="6">
        <f>O4-O5</f>
        <v>-5</v>
      </c>
      <c r="P6" s="4"/>
    </row>
    <row r="7" spans="2:16" x14ac:dyDescent="0.25">
      <c r="B7" s="5"/>
      <c r="D7" s="4"/>
      <c r="E7" s="16"/>
      <c r="F7" s="5"/>
      <c r="H7" s="4"/>
      <c r="J7" s="5"/>
      <c r="L7" s="4"/>
      <c r="M7" s="16"/>
      <c r="N7" s="5"/>
      <c r="P7" s="4"/>
    </row>
    <row r="8" spans="2:16" x14ac:dyDescent="0.25">
      <c r="B8" s="3" t="s">
        <v>11</v>
      </c>
      <c r="C8" s="7" t="s">
        <v>5</v>
      </c>
      <c r="D8" s="8" t="s">
        <v>6</v>
      </c>
      <c r="E8" s="16"/>
      <c r="F8" s="3" t="s">
        <v>11</v>
      </c>
      <c r="G8" s="7" t="s">
        <v>5</v>
      </c>
      <c r="H8" s="8" t="s">
        <v>6</v>
      </c>
      <c r="J8" s="3" t="s">
        <v>11</v>
      </c>
      <c r="K8" s="7" t="s">
        <v>5</v>
      </c>
      <c r="L8" s="8" t="s">
        <v>6</v>
      </c>
      <c r="M8" s="16"/>
      <c r="N8" s="3" t="s">
        <v>11</v>
      </c>
      <c r="O8" s="7" t="s">
        <v>5</v>
      </c>
      <c r="P8" s="8" t="s">
        <v>6</v>
      </c>
    </row>
    <row r="9" spans="2:16" x14ac:dyDescent="0.25">
      <c r="B9" s="5" t="s">
        <v>0</v>
      </c>
      <c r="C9" s="9">
        <v>20</v>
      </c>
      <c r="D9" s="10">
        <f>C9*8760</f>
        <v>175200</v>
      </c>
      <c r="E9" s="16"/>
      <c r="F9" s="5" t="s">
        <v>0</v>
      </c>
      <c r="G9" s="9">
        <v>20</v>
      </c>
      <c r="H9" s="10">
        <f>G9*8760</f>
        <v>175200</v>
      </c>
      <c r="J9" s="5" t="s">
        <v>0</v>
      </c>
      <c r="K9" s="9">
        <v>20</v>
      </c>
      <c r="L9" s="10">
        <f>K9*8760</f>
        <v>175200</v>
      </c>
      <c r="M9" s="16"/>
      <c r="N9" s="5" t="s">
        <v>0</v>
      </c>
      <c r="O9" s="9">
        <v>20</v>
      </c>
      <c r="P9" s="10">
        <f>O9*8760</f>
        <v>175200</v>
      </c>
    </row>
    <row r="10" spans="2:16" x14ac:dyDescent="0.25">
      <c r="B10" s="5" t="s">
        <v>8</v>
      </c>
      <c r="C10" s="9">
        <v>100</v>
      </c>
      <c r="D10" s="10">
        <f t="shared" ref="D10:D11" si="0">C10*8760</f>
        <v>876000</v>
      </c>
      <c r="E10" s="16"/>
      <c r="F10" s="5" t="s">
        <v>8</v>
      </c>
      <c r="G10" s="9">
        <v>100</v>
      </c>
      <c r="H10" s="10">
        <f t="shared" ref="H10:H11" si="1">G10*8760</f>
        <v>876000</v>
      </c>
      <c r="J10" s="5" t="s">
        <v>8</v>
      </c>
      <c r="K10" s="9">
        <v>100</v>
      </c>
      <c r="L10" s="10">
        <f t="shared" ref="L10:L11" si="2">K10*8760</f>
        <v>876000</v>
      </c>
      <c r="M10" s="16"/>
      <c r="N10" s="5" t="s">
        <v>8</v>
      </c>
      <c r="O10" s="9">
        <v>100</v>
      </c>
      <c r="P10" s="10">
        <f t="shared" ref="P10:P11" si="3">O10*8760</f>
        <v>876000</v>
      </c>
    </row>
    <row r="11" spans="2:16" x14ac:dyDescent="0.25">
      <c r="B11" s="5" t="s">
        <v>1</v>
      </c>
      <c r="C11" s="9">
        <v>70</v>
      </c>
      <c r="D11" s="10">
        <f t="shared" si="0"/>
        <v>613200</v>
      </c>
      <c r="E11" s="16"/>
      <c r="F11" s="5" t="s">
        <v>1</v>
      </c>
      <c r="G11" s="9">
        <v>70</v>
      </c>
      <c r="H11" s="10">
        <f t="shared" si="1"/>
        <v>613200</v>
      </c>
      <c r="J11" s="5" t="s">
        <v>1</v>
      </c>
      <c r="K11" s="9">
        <v>90</v>
      </c>
      <c r="L11" s="10">
        <f t="shared" si="2"/>
        <v>788400</v>
      </c>
      <c r="M11" s="16"/>
      <c r="N11" s="5" t="s">
        <v>1</v>
      </c>
      <c r="O11" s="9">
        <v>90</v>
      </c>
      <c r="P11" s="10">
        <f t="shared" si="3"/>
        <v>788400</v>
      </c>
    </row>
    <row r="12" spans="2:16" ht="15.75" thickBot="1" x14ac:dyDescent="0.3">
      <c r="B12" s="5" t="s">
        <v>7</v>
      </c>
      <c r="C12" s="11">
        <f>D12/8760</f>
        <v>-20</v>
      </c>
      <c r="D12" s="12">
        <f>MIN(D9,(D10-D11))*-1</f>
        <v>-175200</v>
      </c>
      <c r="E12" s="16"/>
      <c r="F12" s="5" t="s">
        <v>7</v>
      </c>
      <c r="G12" s="11">
        <f>H12/8760</f>
        <v>-20</v>
      </c>
      <c r="H12" s="12">
        <f>MIN(H9,(H10-H11))*-1</f>
        <v>-175200</v>
      </c>
      <c r="J12" s="5" t="s">
        <v>7</v>
      </c>
      <c r="K12" s="11">
        <f>L12/8760</f>
        <v>-10</v>
      </c>
      <c r="L12" s="12">
        <f>MIN(L9,(L10-L11))*-1</f>
        <v>-87600</v>
      </c>
      <c r="M12" s="16"/>
      <c r="N12" s="5" t="s">
        <v>7</v>
      </c>
      <c r="O12" s="11">
        <f>P12/8760</f>
        <v>-10</v>
      </c>
      <c r="P12" s="12">
        <f>MIN(P9,(P10-P11))*-1</f>
        <v>-87600</v>
      </c>
    </row>
    <row r="13" spans="2:16" ht="15.75" thickBot="1" x14ac:dyDescent="0.3">
      <c r="B13" s="1" t="s">
        <v>41</v>
      </c>
      <c r="C13" s="2">
        <f>D12*C6</f>
        <v>-876000</v>
      </c>
      <c r="D13" s="4"/>
      <c r="E13" s="16"/>
      <c r="F13" s="1" t="s">
        <v>41</v>
      </c>
      <c r="G13" s="2">
        <f>H12*G6</f>
        <v>876000</v>
      </c>
      <c r="H13" s="4"/>
      <c r="J13" s="1" t="s">
        <v>41</v>
      </c>
      <c r="K13" s="2">
        <f>L12*K6</f>
        <v>-438000</v>
      </c>
      <c r="L13" s="4"/>
      <c r="M13" s="16"/>
      <c r="N13" s="1" t="s">
        <v>41</v>
      </c>
      <c r="O13" s="2">
        <f>P12*O6</f>
        <v>438000</v>
      </c>
      <c r="P13" s="4"/>
    </row>
    <row r="14" spans="2:16" ht="15" customHeight="1" x14ac:dyDescent="0.25">
      <c r="B14" s="22" t="s">
        <v>39</v>
      </c>
      <c r="C14" s="23"/>
      <c r="D14" s="24"/>
      <c r="E14" s="16"/>
      <c r="F14" s="22" t="s">
        <v>40</v>
      </c>
      <c r="G14" s="23"/>
      <c r="H14" s="24"/>
      <c r="J14" s="22" t="s">
        <v>39</v>
      </c>
      <c r="K14" s="23"/>
      <c r="L14" s="24"/>
      <c r="M14" s="16"/>
      <c r="N14" s="22" t="s">
        <v>40</v>
      </c>
      <c r="O14" s="23"/>
      <c r="P14" s="24"/>
    </row>
    <row r="15" spans="2:16" x14ac:dyDescent="0.25">
      <c r="B15" s="22"/>
      <c r="C15" s="23"/>
      <c r="D15" s="24"/>
      <c r="E15" s="16"/>
      <c r="F15" s="22"/>
      <c r="G15" s="23"/>
      <c r="H15" s="24"/>
      <c r="J15" s="22"/>
      <c r="K15" s="23"/>
      <c r="L15" s="24"/>
      <c r="M15" s="16"/>
      <c r="N15" s="22"/>
      <c r="O15" s="23"/>
      <c r="P15" s="24"/>
    </row>
    <row r="16" spans="2:16" x14ac:dyDescent="0.25">
      <c r="B16" s="22"/>
      <c r="C16" s="23"/>
      <c r="D16" s="24"/>
      <c r="E16" s="16"/>
      <c r="F16" s="22"/>
      <c r="G16" s="23"/>
      <c r="H16" s="24"/>
      <c r="J16" s="22"/>
      <c r="K16" s="23"/>
      <c r="L16" s="24"/>
      <c r="M16" s="16"/>
      <c r="N16" s="22"/>
      <c r="O16" s="23"/>
      <c r="P16" s="24"/>
    </row>
    <row r="17" spans="2:16" ht="32.25" customHeight="1" thickBot="1" x14ac:dyDescent="0.3">
      <c r="B17" s="25"/>
      <c r="C17" s="26"/>
      <c r="D17" s="27"/>
      <c r="E17" s="17"/>
      <c r="F17" s="25"/>
      <c r="G17" s="26"/>
      <c r="H17" s="27"/>
      <c r="J17" s="25"/>
      <c r="K17" s="26"/>
      <c r="L17" s="27"/>
      <c r="M17" s="17"/>
      <c r="N17" s="25"/>
      <c r="O17" s="26"/>
      <c r="P17" s="27"/>
    </row>
    <row r="18" spans="2:16" ht="15.75" thickBot="1" x14ac:dyDescent="0.3"/>
    <row r="19" spans="2:16" ht="15.75" thickBot="1" x14ac:dyDescent="0.3">
      <c r="B19" s="19" t="s">
        <v>14</v>
      </c>
      <c r="C19" s="20"/>
      <c r="D19" s="20"/>
      <c r="E19" s="20"/>
      <c r="F19" s="20"/>
      <c r="G19" s="20"/>
      <c r="H19" s="21"/>
      <c r="J19" s="19" t="s">
        <v>15</v>
      </c>
      <c r="K19" s="20"/>
      <c r="L19" s="20"/>
      <c r="M19" s="20"/>
      <c r="N19" s="20"/>
      <c r="O19" s="20"/>
      <c r="P19" s="21"/>
    </row>
    <row r="20" spans="2:16" x14ac:dyDescent="0.25">
      <c r="B20" s="13" t="s">
        <v>9</v>
      </c>
      <c r="C20" s="14"/>
      <c r="D20" s="15"/>
      <c r="E20" s="16"/>
      <c r="F20" s="13" t="s">
        <v>10</v>
      </c>
      <c r="G20" s="14"/>
      <c r="H20" s="15"/>
      <c r="J20" s="13" t="s">
        <v>9</v>
      </c>
      <c r="K20" s="14"/>
      <c r="L20" s="15"/>
      <c r="M20" s="16"/>
      <c r="N20" s="13" t="s">
        <v>10</v>
      </c>
      <c r="O20" s="14"/>
      <c r="P20" s="15"/>
    </row>
    <row r="21" spans="2:16" x14ac:dyDescent="0.25">
      <c r="B21" s="5" t="s">
        <v>2</v>
      </c>
      <c r="C21" s="6">
        <v>40</v>
      </c>
      <c r="D21" s="4"/>
      <c r="E21" s="16"/>
      <c r="F21" s="5" t="s">
        <v>2</v>
      </c>
      <c r="G21" s="6">
        <v>30</v>
      </c>
      <c r="H21" s="4"/>
      <c r="J21" s="5" t="s">
        <v>2</v>
      </c>
      <c r="K21" s="6">
        <v>40</v>
      </c>
      <c r="L21" s="4"/>
      <c r="M21" s="16"/>
      <c r="N21" s="5" t="s">
        <v>2</v>
      </c>
      <c r="O21" s="6">
        <v>30</v>
      </c>
      <c r="P21" s="4"/>
    </row>
    <row r="22" spans="2:16" x14ac:dyDescent="0.25">
      <c r="B22" s="5" t="s">
        <v>3</v>
      </c>
      <c r="C22" s="6">
        <v>35</v>
      </c>
      <c r="D22" s="4"/>
      <c r="E22" s="16"/>
      <c r="F22" s="5" t="s">
        <v>3</v>
      </c>
      <c r="G22" s="6">
        <v>35</v>
      </c>
      <c r="H22" s="4"/>
      <c r="J22" s="5" t="s">
        <v>3</v>
      </c>
      <c r="K22" s="6">
        <v>35</v>
      </c>
      <c r="L22" s="4"/>
      <c r="M22" s="16"/>
      <c r="N22" s="5" t="s">
        <v>3</v>
      </c>
      <c r="O22" s="6">
        <v>35</v>
      </c>
      <c r="P22" s="4"/>
    </row>
    <row r="23" spans="2:16" x14ac:dyDescent="0.25">
      <c r="B23" s="5" t="s">
        <v>4</v>
      </c>
      <c r="C23" s="6">
        <f>C21-C22</f>
        <v>5</v>
      </c>
      <c r="D23" s="4"/>
      <c r="E23" s="16"/>
      <c r="F23" s="5" t="s">
        <v>4</v>
      </c>
      <c r="G23" s="6">
        <f>G21-G22</f>
        <v>-5</v>
      </c>
      <c r="H23" s="4"/>
      <c r="J23" s="5" t="s">
        <v>4</v>
      </c>
      <c r="K23" s="6">
        <f>K21-K22</f>
        <v>5</v>
      </c>
      <c r="L23" s="4"/>
      <c r="M23" s="16"/>
      <c r="N23" s="5" t="s">
        <v>4</v>
      </c>
      <c r="O23" s="6">
        <f>O21-O22</f>
        <v>-5</v>
      </c>
      <c r="P23" s="4"/>
    </row>
    <row r="24" spans="2:16" x14ac:dyDescent="0.25">
      <c r="B24" s="5"/>
      <c r="D24" s="4"/>
      <c r="E24" s="16"/>
      <c r="F24" s="5"/>
      <c r="H24" s="4"/>
      <c r="J24" s="5"/>
      <c r="L24" s="4"/>
      <c r="M24" s="16"/>
      <c r="N24" s="5"/>
      <c r="P24" s="4"/>
    </row>
    <row r="25" spans="2:16" x14ac:dyDescent="0.25">
      <c r="B25" s="3" t="s">
        <v>11</v>
      </c>
      <c r="C25" s="7" t="s">
        <v>5</v>
      </c>
      <c r="D25" s="8" t="s">
        <v>6</v>
      </c>
      <c r="E25" s="16"/>
      <c r="F25" s="3" t="s">
        <v>11</v>
      </c>
      <c r="G25" s="7" t="s">
        <v>5</v>
      </c>
      <c r="H25" s="8" t="s">
        <v>6</v>
      </c>
      <c r="J25" s="3" t="s">
        <v>11</v>
      </c>
      <c r="K25" s="7" t="s">
        <v>5</v>
      </c>
      <c r="L25" s="8" t="s">
        <v>6</v>
      </c>
      <c r="M25" s="16"/>
      <c r="N25" s="3" t="s">
        <v>11</v>
      </c>
      <c r="O25" s="7" t="s">
        <v>5</v>
      </c>
      <c r="P25" s="8" t="s">
        <v>6</v>
      </c>
    </row>
    <row r="26" spans="2:16" x14ac:dyDescent="0.25">
      <c r="B26" s="5" t="s">
        <v>0</v>
      </c>
      <c r="C26" s="9">
        <v>20</v>
      </c>
      <c r="D26" s="10">
        <f>C26*8760</f>
        <v>175200</v>
      </c>
      <c r="E26" s="16"/>
      <c r="F26" s="5" t="s">
        <v>0</v>
      </c>
      <c r="G26" s="9">
        <v>20</v>
      </c>
      <c r="H26" s="10">
        <f>G26*8760</f>
        <v>175200</v>
      </c>
      <c r="J26" s="5" t="s">
        <v>0</v>
      </c>
      <c r="K26" s="9">
        <v>0</v>
      </c>
      <c r="L26" s="10">
        <f>K26*8760</f>
        <v>0</v>
      </c>
      <c r="M26" s="16"/>
      <c r="N26" s="5" t="s">
        <v>0</v>
      </c>
      <c r="O26" s="9">
        <v>0</v>
      </c>
      <c r="P26" s="10">
        <f>O26*8760</f>
        <v>0</v>
      </c>
    </row>
    <row r="27" spans="2:16" x14ac:dyDescent="0.25">
      <c r="B27" s="5" t="s">
        <v>8</v>
      </c>
      <c r="C27" s="9">
        <v>100</v>
      </c>
      <c r="D27" s="10">
        <f t="shared" ref="D27:D28" si="4">C27*8760</f>
        <v>876000</v>
      </c>
      <c r="E27" s="16"/>
      <c r="F27" s="5" t="s">
        <v>8</v>
      </c>
      <c r="G27" s="9">
        <v>100</v>
      </c>
      <c r="H27" s="10">
        <f t="shared" ref="H27:H28" si="5">G27*8760</f>
        <v>876000</v>
      </c>
      <c r="J27" s="5" t="s">
        <v>8</v>
      </c>
      <c r="K27" s="9">
        <v>100</v>
      </c>
      <c r="L27" s="10">
        <f t="shared" ref="L27:L28" si="6">K27*8760</f>
        <v>876000</v>
      </c>
      <c r="M27" s="16"/>
      <c r="N27" s="5" t="s">
        <v>8</v>
      </c>
      <c r="O27" s="9">
        <v>100</v>
      </c>
      <c r="P27" s="10">
        <f t="shared" ref="P27:P28" si="7">O27*8760</f>
        <v>876000</v>
      </c>
    </row>
    <row r="28" spans="2:16" x14ac:dyDescent="0.25">
      <c r="B28" s="5" t="s">
        <v>1</v>
      </c>
      <c r="C28" s="9">
        <v>120</v>
      </c>
      <c r="D28" s="10">
        <f t="shared" si="4"/>
        <v>1051200</v>
      </c>
      <c r="E28" s="16"/>
      <c r="F28" s="5" t="s">
        <v>1</v>
      </c>
      <c r="G28" s="9">
        <v>120</v>
      </c>
      <c r="H28" s="10">
        <f t="shared" si="5"/>
        <v>1051200</v>
      </c>
      <c r="J28" s="5" t="s">
        <v>1</v>
      </c>
      <c r="K28" s="9">
        <v>120</v>
      </c>
      <c r="L28" s="10">
        <f t="shared" si="6"/>
        <v>1051200</v>
      </c>
      <c r="M28" s="16"/>
      <c r="N28" s="5" t="s">
        <v>1</v>
      </c>
      <c r="O28" s="9">
        <v>120</v>
      </c>
      <c r="P28" s="10">
        <f t="shared" si="7"/>
        <v>1051200</v>
      </c>
    </row>
    <row r="29" spans="2:16" ht="15.75" thickBot="1" x14ac:dyDescent="0.3">
      <c r="B29" s="5" t="s">
        <v>7</v>
      </c>
      <c r="C29" s="11">
        <f>D29/8760</f>
        <v>20</v>
      </c>
      <c r="D29" s="12">
        <f>D28-D27</f>
        <v>175200</v>
      </c>
      <c r="E29" s="16"/>
      <c r="F29" s="5" t="s">
        <v>7</v>
      </c>
      <c r="G29" s="11">
        <f>H29/8760</f>
        <v>20</v>
      </c>
      <c r="H29" s="12">
        <f>H28-H27</f>
        <v>175200</v>
      </c>
      <c r="J29" s="5" t="s">
        <v>7</v>
      </c>
      <c r="K29" s="11">
        <f>L29/8760</f>
        <v>20</v>
      </c>
      <c r="L29" s="12">
        <f>L28-L27</f>
        <v>175200</v>
      </c>
      <c r="M29" s="16"/>
      <c r="N29" s="5" t="s">
        <v>7</v>
      </c>
      <c r="O29" s="11">
        <f>P29/8760</f>
        <v>20</v>
      </c>
      <c r="P29" s="12">
        <f>P28-P27</f>
        <v>175200</v>
      </c>
    </row>
    <row r="30" spans="2:16" ht="15.75" thickBot="1" x14ac:dyDescent="0.3">
      <c r="B30" s="1" t="s">
        <v>41</v>
      </c>
      <c r="C30" s="2">
        <f>D29*C23</f>
        <v>876000</v>
      </c>
      <c r="D30" s="4"/>
      <c r="E30" s="16"/>
      <c r="F30" s="1" t="s">
        <v>41</v>
      </c>
      <c r="G30" s="2">
        <f>H29*G23</f>
        <v>-876000</v>
      </c>
      <c r="H30" s="4"/>
      <c r="J30" s="1" t="s">
        <v>41</v>
      </c>
      <c r="K30" s="2">
        <f>L29*K23</f>
        <v>876000</v>
      </c>
      <c r="L30" s="4"/>
      <c r="M30" s="16"/>
      <c r="N30" s="1" t="s">
        <v>41</v>
      </c>
      <c r="O30" s="2">
        <f>P29*O23</f>
        <v>-876000</v>
      </c>
      <c r="P30" s="4"/>
    </row>
    <row r="31" spans="2:16" ht="15" customHeight="1" x14ac:dyDescent="0.25">
      <c r="B31" s="22" t="s">
        <v>36</v>
      </c>
      <c r="C31" s="23"/>
      <c r="D31" s="24"/>
      <c r="E31" s="16"/>
      <c r="F31" s="22" t="s">
        <v>37</v>
      </c>
      <c r="G31" s="23"/>
      <c r="H31" s="24"/>
      <c r="J31" s="22" t="s">
        <v>38</v>
      </c>
      <c r="K31" s="23"/>
      <c r="L31" s="24"/>
      <c r="M31" s="16"/>
      <c r="N31" s="22" t="s">
        <v>37</v>
      </c>
      <c r="O31" s="23"/>
      <c r="P31" s="24"/>
    </row>
    <row r="32" spans="2:16" x14ac:dyDescent="0.25">
      <c r="B32" s="22"/>
      <c r="C32" s="23"/>
      <c r="D32" s="24"/>
      <c r="E32" s="16"/>
      <c r="F32" s="22"/>
      <c r="G32" s="23"/>
      <c r="H32" s="24"/>
      <c r="J32" s="22"/>
      <c r="K32" s="23"/>
      <c r="L32" s="24"/>
      <c r="M32" s="16"/>
      <c r="N32" s="22"/>
      <c r="O32" s="23"/>
      <c r="P32" s="24"/>
    </row>
    <row r="33" spans="2:16" x14ac:dyDescent="0.25">
      <c r="B33" s="22"/>
      <c r="C33" s="23"/>
      <c r="D33" s="24"/>
      <c r="E33" s="16"/>
      <c r="F33" s="22"/>
      <c r="G33" s="23"/>
      <c r="H33" s="24"/>
      <c r="J33" s="22"/>
      <c r="K33" s="23"/>
      <c r="L33" s="24"/>
      <c r="M33" s="16"/>
      <c r="N33" s="22"/>
      <c r="O33" s="23"/>
      <c r="P33" s="24"/>
    </row>
    <row r="34" spans="2:16" ht="32.25" customHeight="1" thickBot="1" x14ac:dyDescent="0.3">
      <c r="B34" s="25"/>
      <c r="C34" s="26"/>
      <c r="D34" s="27"/>
      <c r="E34" s="17"/>
      <c r="F34" s="25"/>
      <c r="G34" s="26"/>
      <c r="H34" s="27"/>
      <c r="J34" s="25"/>
      <c r="K34" s="26"/>
      <c r="L34" s="27"/>
      <c r="M34" s="17"/>
      <c r="N34" s="25"/>
      <c r="O34" s="26"/>
      <c r="P34" s="27"/>
    </row>
    <row r="35" spans="2:16" ht="15.75" thickBot="1" x14ac:dyDescent="0.3"/>
    <row r="36" spans="2:16" ht="15.75" thickBot="1" x14ac:dyDescent="0.3">
      <c r="B36" s="19" t="s">
        <v>16</v>
      </c>
      <c r="C36" s="20"/>
      <c r="D36" s="20"/>
      <c r="E36" s="20"/>
      <c r="F36" s="20"/>
      <c r="G36" s="20"/>
      <c r="H36" s="21"/>
      <c r="J36" s="19" t="s">
        <v>19</v>
      </c>
      <c r="K36" s="20"/>
      <c r="L36" s="20"/>
      <c r="M36" s="20"/>
      <c r="N36" s="20"/>
      <c r="O36" s="20"/>
      <c r="P36" s="21"/>
    </row>
    <row r="37" spans="2:16" x14ac:dyDescent="0.25">
      <c r="B37" s="13" t="s">
        <v>9</v>
      </c>
      <c r="C37" s="14"/>
      <c r="D37" s="15"/>
      <c r="E37" s="16"/>
      <c r="F37" s="13" t="s">
        <v>10</v>
      </c>
      <c r="G37" s="14"/>
      <c r="H37" s="15"/>
      <c r="J37" s="13" t="s">
        <v>9</v>
      </c>
      <c r="K37" s="14"/>
      <c r="L37" s="15"/>
      <c r="M37" s="16"/>
      <c r="N37" s="13" t="s">
        <v>10</v>
      </c>
      <c r="O37" s="14"/>
      <c r="P37" s="15"/>
    </row>
    <row r="38" spans="2:16" x14ac:dyDescent="0.25">
      <c r="B38" s="5" t="s">
        <v>2</v>
      </c>
      <c r="C38" s="6">
        <v>40</v>
      </c>
      <c r="D38" s="4"/>
      <c r="E38" s="16"/>
      <c r="F38" s="5" t="s">
        <v>2</v>
      </c>
      <c r="G38" s="6">
        <v>30</v>
      </c>
      <c r="H38" s="4"/>
      <c r="J38" s="5" t="s">
        <v>2</v>
      </c>
      <c r="K38" s="6">
        <v>40</v>
      </c>
      <c r="L38" s="4"/>
      <c r="M38" s="16"/>
      <c r="N38" s="5" t="s">
        <v>2</v>
      </c>
      <c r="O38" s="6">
        <v>30</v>
      </c>
      <c r="P38" s="4"/>
    </row>
    <row r="39" spans="2:16" x14ac:dyDescent="0.25">
      <c r="B39" s="5" t="s">
        <v>3</v>
      </c>
      <c r="C39" s="6">
        <v>35</v>
      </c>
      <c r="D39" s="4"/>
      <c r="E39" s="16"/>
      <c r="F39" s="5" t="s">
        <v>3</v>
      </c>
      <c r="G39" s="6">
        <v>35</v>
      </c>
      <c r="H39" s="4"/>
      <c r="J39" s="5" t="s">
        <v>3</v>
      </c>
      <c r="K39" s="6">
        <v>35</v>
      </c>
      <c r="L39" s="4"/>
      <c r="M39" s="16"/>
      <c r="N39" s="5" t="s">
        <v>3</v>
      </c>
      <c r="O39" s="6">
        <v>35</v>
      </c>
      <c r="P39" s="4"/>
    </row>
    <row r="40" spans="2:16" x14ac:dyDescent="0.25">
      <c r="B40" s="5" t="s">
        <v>4</v>
      </c>
      <c r="C40" s="6">
        <f>C38-C39</f>
        <v>5</v>
      </c>
      <c r="D40" s="4"/>
      <c r="E40" s="16"/>
      <c r="F40" s="5" t="s">
        <v>4</v>
      </c>
      <c r="G40" s="6">
        <f>G38-G39</f>
        <v>-5</v>
      </c>
      <c r="H40" s="4"/>
      <c r="J40" s="5" t="s">
        <v>4</v>
      </c>
      <c r="K40" s="6">
        <f>K38-K39</f>
        <v>5</v>
      </c>
      <c r="L40" s="4"/>
      <c r="M40" s="16"/>
      <c r="N40" s="5" t="s">
        <v>4</v>
      </c>
      <c r="O40" s="6">
        <f>O38-O39</f>
        <v>-5</v>
      </c>
      <c r="P40" s="4"/>
    </row>
    <row r="41" spans="2:16" x14ac:dyDescent="0.25">
      <c r="B41" s="5"/>
      <c r="D41" s="4"/>
      <c r="E41" s="16"/>
      <c r="F41" s="5"/>
      <c r="H41" s="4"/>
      <c r="J41" s="5"/>
      <c r="L41" s="4"/>
      <c r="M41" s="16"/>
      <c r="N41" s="5"/>
      <c r="P41" s="4"/>
    </row>
    <row r="42" spans="2:16" x14ac:dyDescent="0.25">
      <c r="B42" s="3" t="s">
        <v>11</v>
      </c>
      <c r="C42" s="7" t="s">
        <v>5</v>
      </c>
      <c r="D42" s="8" t="s">
        <v>6</v>
      </c>
      <c r="E42" s="16"/>
      <c r="F42" s="3" t="s">
        <v>11</v>
      </c>
      <c r="G42" s="7" t="s">
        <v>5</v>
      </c>
      <c r="H42" s="8" t="s">
        <v>6</v>
      </c>
      <c r="J42" s="3" t="s">
        <v>11</v>
      </c>
      <c r="K42" s="7" t="s">
        <v>5</v>
      </c>
      <c r="L42" s="8" t="s">
        <v>6</v>
      </c>
      <c r="M42" s="16"/>
      <c r="N42" s="3" t="s">
        <v>11</v>
      </c>
      <c r="O42" s="7" t="s">
        <v>5</v>
      </c>
      <c r="P42" s="8" t="s">
        <v>6</v>
      </c>
    </row>
    <row r="43" spans="2:16" x14ac:dyDescent="0.25">
      <c r="B43" s="5" t="s">
        <v>0</v>
      </c>
      <c r="C43" s="9">
        <v>0</v>
      </c>
      <c r="D43" s="10">
        <f>C43*8760</f>
        <v>0</v>
      </c>
      <c r="E43" s="16"/>
      <c r="F43" s="5" t="s">
        <v>0</v>
      </c>
      <c r="G43" s="9">
        <v>0</v>
      </c>
      <c r="H43" s="10">
        <f>G43*8760</f>
        <v>0</v>
      </c>
      <c r="J43" s="5" t="s">
        <v>0</v>
      </c>
      <c r="K43" s="9">
        <v>0</v>
      </c>
      <c r="L43" s="10">
        <f>K43*8760</f>
        <v>0</v>
      </c>
      <c r="M43" s="16"/>
      <c r="N43" s="5" t="s">
        <v>0</v>
      </c>
      <c r="O43" s="9">
        <v>0</v>
      </c>
      <c r="P43" s="10">
        <f>O43*8760</f>
        <v>0</v>
      </c>
    </row>
    <row r="44" spans="2:16" x14ac:dyDescent="0.25">
      <c r="B44" s="5" t="s">
        <v>8</v>
      </c>
      <c r="C44" s="9">
        <v>100</v>
      </c>
      <c r="D44" s="10">
        <f t="shared" ref="D44:D46" si="8">C44*8760</f>
        <v>876000</v>
      </c>
      <c r="E44" s="16"/>
      <c r="F44" s="5" t="s">
        <v>8</v>
      </c>
      <c r="G44" s="9">
        <v>100</v>
      </c>
      <c r="H44" s="10">
        <f t="shared" ref="H44:H46" si="9">G44*8760</f>
        <v>876000</v>
      </c>
      <c r="J44" s="5" t="s">
        <v>8</v>
      </c>
      <c r="K44" s="9">
        <v>100</v>
      </c>
      <c r="L44" s="10">
        <f t="shared" ref="L44:L46" si="10">K44*8760</f>
        <v>876000</v>
      </c>
      <c r="M44" s="16"/>
      <c r="N44" s="5" t="s">
        <v>8</v>
      </c>
      <c r="O44" s="9">
        <v>100</v>
      </c>
      <c r="P44" s="10">
        <f t="shared" ref="P44:P46" si="11">O44*8760</f>
        <v>876000</v>
      </c>
    </row>
    <row r="45" spans="2:16" x14ac:dyDescent="0.25">
      <c r="B45" s="5" t="s">
        <v>18</v>
      </c>
      <c r="C45" s="9">
        <v>80</v>
      </c>
      <c r="D45" s="10">
        <f t="shared" si="8"/>
        <v>700800</v>
      </c>
      <c r="E45" s="16"/>
      <c r="F45" s="5" t="s">
        <v>18</v>
      </c>
      <c r="G45" s="9">
        <v>80</v>
      </c>
      <c r="H45" s="10">
        <f t="shared" si="9"/>
        <v>700800</v>
      </c>
      <c r="J45" s="5" t="s">
        <v>18</v>
      </c>
      <c r="K45" s="9">
        <v>80</v>
      </c>
      <c r="L45" s="10">
        <f t="shared" si="10"/>
        <v>700800</v>
      </c>
      <c r="M45" s="16"/>
      <c r="N45" s="5" t="s">
        <v>18</v>
      </c>
      <c r="O45" s="9">
        <v>80</v>
      </c>
      <c r="P45" s="10">
        <f t="shared" si="11"/>
        <v>700800</v>
      </c>
    </row>
    <row r="46" spans="2:16" x14ac:dyDescent="0.25">
      <c r="B46" s="5" t="s">
        <v>17</v>
      </c>
      <c r="C46" s="9">
        <v>90</v>
      </c>
      <c r="D46" s="10">
        <f t="shared" si="8"/>
        <v>788400</v>
      </c>
      <c r="E46" s="16"/>
      <c r="F46" s="5" t="s">
        <v>17</v>
      </c>
      <c r="G46" s="9">
        <v>90</v>
      </c>
      <c r="H46" s="10">
        <f t="shared" si="9"/>
        <v>788400</v>
      </c>
      <c r="J46" s="5" t="s">
        <v>17</v>
      </c>
      <c r="K46" s="9">
        <v>110</v>
      </c>
      <c r="L46" s="10">
        <f t="shared" si="10"/>
        <v>963600</v>
      </c>
      <c r="M46" s="16"/>
      <c r="N46" s="5" t="s">
        <v>17</v>
      </c>
      <c r="O46" s="9">
        <v>110</v>
      </c>
      <c r="P46" s="10">
        <f t="shared" si="11"/>
        <v>963600</v>
      </c>
    </row>
    <row r="47" spans="2:16" ht="15.75" thickBot="1" x14ac:dyDescent="0.3">
      <c r="B47" s="5" t="s">
        <v>7</v>
      </c>
      <c r="C47" s="11">
        <f>D47/8760</f>
        <v>-10</v>
      </c>
      <c r="D47" s="12">
        <f>MIN(D46-D45,D44-D45)*-1</f>
        <v>-87600</v>
      </c>
      <c r="E47" s="16"/>
      <c r="F47" s="5" t="s">
        <v>7</v>
      </c>
      <c r="G47" s="11">
        <f>H47/8760</f>
        <v>-10</v>
      </c>
      <c r="H47" s="12">
        <f>MIN(H46-H45,H44-H45)*-1</f>
        <v>-87600</v>
      </c>
      <c r="J47" s="5" t="s">
        <v>7</v>
      </c>
      <c r="K47" s="11">
        <f>L47/8760</f>
        <v>-20</v>
      </c>
      <c r="L47" s="12">
        <f>MIN(L46-L45,L44-L45)*-1</f>
        <v>-175200</v>
      </c>
      <c r="M47" s="16"/>
      <c r="N47" s="5" t="s">
        <v>7</v>
      </c>
      <c r="O47" s="11">
        <f>P47/8760</f>
        <v>-20</v>
      </c>
      <c r="P47" s="12">
        <f>MIN(P46-P45,P44-P45)*-1</f>
        <v>-175200</v>
      </c>
    </row>
    <row r="48" spans="2:16" ht="15.75" thickBot="1" x14ac:dyDescent="0.3">
      <c r="B48" s="1" t="s">
        <v>41</v>
      </c>
      <c r="C48" s="2">
        <f>D47*C40</f>
        <v>-438000</v>
      </c>
      <c r="D48" s="4"/>
      <c r="E48" s="16"/>
      <c r="F48" s="1" t="s">
        <v>41</v>
      </c>
      <c r="G48" s="2">
        <f>H47*G40</f>
        <v>438000</v>
      </c>
      <c r="H48" s="4"/>
      <c r="J48" s="1" t="s">
        <v>41</v>
      </c>
      <c r="K48" s="2">
        <f>L47*K40</f>
        <v>-876000</v>
      </c>
      <c r="L48" s="4"/>
      <c r="M48" s="16"/>
      <c r="N48" s="1" t="s">
        <v>41</v>
      </c>
      <c r="O48" s="2">
        <f>P47*O40</f>
        <v>876000</v>
      </c>
      <c r="P48" s="4"/>
    </row>
    <row r="49" spans="2:16" ht="15" customHeight="1" x14ac:dyDescent="0.25">
      <c r="B49" s="22" t="s">
        <v>32</v>
      </c>
      <c r="C49" s="23"/>
      <c r="D49" s="24"/>
      <c r="E49" s="16"/>
      <c r="F49" s="22" t="s">
        <v>33</v>
      </c>
      <c r="G49" s="23"/>
      <c r="H49" s="24"/>
      <c r="J49" s="22" t="s">
        <v>34</v>
      </c>
      <c r="K49" s="23"/>
      <c r="L49" s="24"/>
      <c r="M49" s="16"/>
      <c r="N49" s="22" t="s">
        <v>35</v>
      </c>
      <c r="O49" s="23"/>
      <c r="P49" s="24"/>
    </row>
    <row r="50" spans="2:16" x14ac:dyDescent="0.25">
      <c r="B50" s="22"/>
      <c r="C50" s="23"/>
      <c r="D50" s="24"/>
      <c r="E50" s="16"/>
      <c r="F50" s="22"/>
      <c r="G50" s="23"/>
      <c r="H50" s="24"/>
      <c r="J50" s="22"/>
      <c r="K50" s="23"/>
      <c r="L50" s="24"/>
      <c r="M50" s="16"/>
      <c r="N50" s="22"/>
      <c r="O50" s="23"/>
      <c r="P50" s="24"/>
    </row>
    <row r="51" spans="2:16" x14ac:dyDescent="0.25">
      <c r="B51" s="22"/>
      <c r="C51" s="23"/>
      <c r="D51" s="24"/>
      <c r="E51" s="16"/>
      <c r="F51" s="22"/>
      <c r="G51" s="23"/>
      <c r="H51" s="24"/>
      <c r="J51" s="22"/>
      <c r="K51" s="23"/>
      <c r="L51" s="24"/>
      <c r="M51" s="16"/>
      <c r="N51" s="22"/>
      <c r="O51" s="23"/>
      <c r="P51" s="24"/>
    </row>
    <row r="52" spans="2:16" ht="37.5" customHeight="1" thickBot="1" x14ac:dyDescent="0.3">
      <c r="B52" s="25"/>
      <c r="C52" s="26"/>
      <c r="D52" s="27"/>
      <c r="E52" s="17"/>
      <c r="F52" s="25"/>
      <c r="G52" s="26"/>
      <c r="H52" s="27"/>
      <c r="J52" s="25"/>
      <c r="K52" s="26"/>
      <c r="L52" s="27"/>
      <c r="M52" s="17"/>
      <c r="N52" s="25"/>
      <c r="O52" s="26"/>
      <c r="P52" s="27"/>
    </row>
    <row r="53" spans="2:16" ht="15.75" thickBot="1" x14ac:dyDescent="0.3"/>
    <row r="54" spans="2:16" ht="15.75" thickBot="1" x14ac:dyDescent="0.3">
      <c r="B54" s="19" t="s">
        <v>20</v>
      </c>
      <c r="C54" s="20"/>
      <c r="D54" s="20"/>
      <c r="E54" s="20"/>
      <c r="F54" s="20"/>
      <c r="G54" s="20"/>
      <c r="H54" s="21"/>
    </row>
    <row r="55" spans="2:16" x14ac:dyDescent="0.25">
      <c r="B55" s="13" t="s">
        <v>9</v>
      </c>
      <c r="C55" s="14"/>
      <c r="D55" s="15"/>
      <c r="E55" s="16"/>
      <c r="F55" s="13" t="s">
        <v>10</v>
      </c>
      <c r="G55" s="14"/>
      <c r="H55" s="15"/>
    </row>
    <row r="56" spans="2:16" x14ac:dyDescent="0.25">
      <c r="B56" s="5" t="s">
        <v>2</v>
      </c>
      <c r="C56" s="6">
        <v>40</v>
      </c>
      <c r="D56" s="4"/>
      <c r="E56" s="16"/>
      <c r="F56" s="5" t="s">
        <v>2</v>
      </c>
      <c r="G56" s="6">
        <v>30</v>
      </c>
      <c r="H56" s="4"/>
    </row>
    <row r="57" spans="2:16" x14ac:dyDescent="0.25">
      <c r="B57" s="5" t="s">
        <v>3</v>
      </c>
      <c r="C57" s="6">
        <v>35</v>
      </c>
      <c r="D57" s="4"/>
      <c r="E57" s="16"/>
      <c r="F57" s="5" t="s">
        <v>3</v>
      </c>
      <c r="G57" s="6">
        <v>35</v>
      </c>
      <c r="H57" s="4"/>
    </row>
    <row r="58" spans="2:16" x14ac:dyDescent="0.25">
      <c r="B58" s="5" t="s">
        <v>4</v>
      </c>
      <c r="C58" s="6">
        <f>C56-C57</f>
        <v>5</v>
      </c>
      <c r="D58" s="4"/>
      <c r="E58" s="16"/>
      <c r="F58" s="5" t="s">
        <v>4</v>
      </c>
      <c r="G58" s="6">
        <f>G56-G57</f>
        <v>-5</v>
      </c>
      <c r="H58" s="4"/>
    </row>
    <row r="59" spans="2:16" x14ac:dyDescent="0.25">
      <c r="B59" s="5"/>
      <c r="D59" s="4"/>
      <c r="E59" s="16"/>
      <c r="F59" s="5"/>
      <c r="H59" s="4"/>
    </row>
    <row r="60" spans="2:16" x14ac:dyDescent="0.25">
      <c r="B60" s="3" t="s">
        <v>11</v>
      </c>
      <c r="C60" s="7" t="s">
        <v>5</v>
      </c>
      <c r="D60" s="8" t="s">
        <v>6</v>
      </c>
      <c r="E60" s="16"/>
      <c r="F60" s="3" t="s">
        <v>11</v>
      </c>
      <c r="G60" s="7" t="s">
        <v>5</v>
      </c>
      <c r="H60" s="8" t="s">
        <v>6</v>
      </c>
    </row>
    <row r="61" spans="2:16" x14ac:dyDescent="0.25">
      <c r="B61" s="5" t="s">
        <v>0</v>
      </c>
      <c r="C61" s="9">
        <v>0</v>
      </c>
      <c r="D61" s="10">
        <f>C61*8760</f>
        <v>0</v>
      </c>
      <c r="E61" s="16"/>
      <c r="F61" s="5" t="s">
        <v>0</v>
      </c>
      <c r="G61" s="9">
        <v>0</v>
      </c>
      <c r="H61" s="10">
        <f>G61*8760</f>
        <v>0</v>
      </c>
    </row>
    <row r="62" spans="2:16" x14ac:dyDescent="0.25">
      <c r="B62" s="5" t="s">
        <v>8</v>
      </c>
      <c r="C62" s="9">
        <v>100</v>
      </c>
      <c r="D62" s="10">
        <f t="shared" ref="D62:D64" si="12">C62*8760</f>
        <v>876000</v>
      </c>
      <c r="E62" s="16"/>
      <c r="F62" s="5" t="s">
        <v>8</v>
      </c>
      <c r="G62" s="9">
        <v>100</v>
      </c>
      <c r="H62" s="10">
        <f t="shared" ref="H62:H64" si="13">G62*8760</f>
        <v>876000</v>
      </c>
    </row>
    <row r="63" spans="2:16" x14ac:dyDescent="0.25">
      <c r="B63" s="5" t="s">
        <v>18</v>
      </c>
      <c r="C63" s="9">
        <v>90</v>
      </c>
      <c r="D63" s="10">
        <f t="shared" si="12"/>
        <v>788400</v>
      </c>
      <c r="E63" s="16"/>
      <c r="F63" s="5" t="s">
        <v>18</v>
      </c>
      <c r="G63" s="9">
        <v>90</v>
      </c>
      <c r="H63" s="10">
        <f t="shared" si="13"/>
        <v>788400</v>
      </c>
    </row>
    <row r="64" spans="2:16" x14ac:dyDescent="0.25">
      <c r="B64" s="5" t="s">
        <v>17</v>
      </c>
      <c r="C64" s="9">
        <v>80</v>
      </c>
      <c r="D64" s="10">
        <f t="shared" si="12"/>
        <v>700800</v>
      </c>
      <c r="E64" s="16"/>
      <c r="F64" s="5" t="s">
        <v>17</v>
      </c>
      <c r="G64" s="9">
        <v>80</v>
      </c>
      <c r="H64" s="10">
        <f t="shared" si="13"/>
        <v>700800</v>
      </c>
    </row>
    <row r="65" spans="2:8" ht="15.75" thickBot="1" x14ac:dyDescent="0.3">
      <c r="B65" s="5" t="s">
        <v>7</v>
      </c>
      <c r="C65" s="11">
        <f>D65/8760</f>
        <v>10</v>
      </c>
      <c r="D65" s="12">
        <f>D63-D64</f>
        <v>87600</v>
      </c>
      <c r="E65" s="16"/>
      <c r="F65" s="5" t="s">
        <v>7</v>
      </c>
      <c r="G65" s="11">
        <f>H65/8760</f>
        <v>10</v>
      </c>
      <c r="H65" s="12">
        <f>H63-H64</f>
        <v>87600</v>
      </c>
    </row>
    <row r="66" spans="2:8" ht="15.75" thickBot="1" x14ac:dyDescent="0.3">
      <c r="B66" s="1" t="s">
        <v>41</v>
      </c>
      <c r="C66" s="2">
        <f>D65*C58</f>
        <v>438000</v>
      </c>
      <c r="D66" s="4"/>
      <c r="E66" s="16"/>
      <c r="F66" s="1" t="s">
        <v>41</v>
      </c>
      <c r="G66" s="2">
        <f>H65*G58</f>
        <v>-438000</v>
      </c>
      <c r="H66" s="4"/>
    </row>
    <row r="67" spans="2:8" ht="15" customHeight="1" x14ac:dyDescent="0.25">
      <c r="B67" s="22" t="s">
        <v>31</v>
      </c>
      <c r="C67" s="23"/>
      <c r="D67" s="24"/>
      <c r="E67" s="16"/>
      <c r="F67" s="22" t="s">
        <v>30</v>
      </c>
      <c r="G67" s="23"/>
      <c r="H67" s="24"/>
    </row>
    <row r="68" spans="2:8" x14ac:dyDescent="0.25">
      <c r="B68" s="22"/>
      <c r="C68" s="23"/>
      <c r="D68" s="24"/>
      <c r="E68" s="16"/>
      <c r="F68" s="22"/>
      <c r="G68" s="23"/>
      <c r="H68" s="24"/>
    </row>
    <row r="69" spans="2:8" x14ac:dyDescent="0.25">
      <c r="B69" s="22"/>
      <c r="C69" s="23"/>
      <c r="D69" s="24"/>
      <c r="E69" s="16"/>
      <c r="F69" s="22"/>
      <c r="G69" s="23"/>
      <c r="H69" s="24"/>
    </row>
    <row r="70" spans="2:8" ht="51.75" customHeight="1" thickBot="1" x14ac:dyDescent="0.3">
      <c r="B70" s="25"/>
      <c r="C70" s="26"/>
      <c r="D70" s="27"/>
      <c r="E70" s="17"/>
      <c r="F70" s="25"/>
      <c r="G70" s="26"/>
      <c r="H70" s="27"/>
    </row>
    <row r="71" spans="2:8" ht="15.75" thickBot="1" x14ac:dyDescent="0.3"/>
    <row r="72" spans="2:8" ht="15.75" thickBot="1" x14ac:dyDescent="0.3">
      <c r="B72" s="19" t="s">
        <v>21</v>
      </c>
      <c r="C72" s="20"/>
      <c r="D72" s="20"/>
      <c r="E72" s="20"/>
      <c r="F72" s="20"/>
      <c r="G72" s="20"/>
      <c r="H72" s="21"/>
    </row>
    <row r="73" spans="2:8" x14ac:dyDescent="0.25">
      <c r="B73" s="13" t="s">
        <v>9</v>
      </c>
      <c r="C73" s="14"/>
      <c r="D73" s="15"/>
      <c r="E73" s="16"/>
      <c r="F73" s="13" t="s">
        <v>10</v>
      </c>
      <c r="G73" s="14"/>
      <c r="H73" s="15"/>
    </row>
    <row r="74" spans="2:8" x14ac:dyDescent="0.25">
      <c r="B74" s="5" t="s">
        <v>2</v>
      </c>
      <c r="C74" s="6">
        <v>40</v>
      </c>
      <c r="D74" s="4"/>
      <c r="E74" s="16"/>
      <c r="F74" s="5" t="s">
        <v>2</v>
      </c>
      <c r="G74" s="6">
        <v>30</v>
      </c>
      <c r="H74" s="4"/>
    </row>
    <row r="75" spans="2:8" x14ac:dyDescent="0.25">
      <c r="B75" s="5" t="s">
        <v>3</v>
      </c>
      <c r="C75" s="6">
        <v>35</v>
      </c>
      <c r="D75" s="4"/>
      <c r="E75" s="16"/>
      <c r="F75" s="5" t="s">
        <v>3</v>
      </c>
      <c r="G75" s="6">
        <v>35</v>
      </c>
      <c r="H75" s="4"/>
    </row>
    <row r="76" spans="2:8" x14ac:dyDescent="0.25">
      <c r="B76" s="5" t="s">
        <v>4</v>
      </c>
      <c r="C76" s="6">
        <f>C74-C75</f>
        <v>5</v>
      </c>
      <c r="D76" s="4"/>
      <c r="E76" s="16"/>
      <c r="F76" s="5" t="s">
        <v>4</v>
      </c>
      <c r="G76" s="6">
        <f>G74-G75</f>
        <v>-5</v>
      </c>
      <c r="H76" s="4"/>
    </row>
    <row r="77" spans="2:8" x14ac:dyDescent="0.25">
      <c r="B77" s="5"/>
      <c r="D77" s="4"/>
      <c r="E77" s="16"/>
      <c r="F77" s="5"/>
      <c r="H77" s="4"/>
    </row>
    <row r="78" spans="2:8" x14ac:dyDescent="0.25">
      <c r="B78" s="3" t="s">
        <v>11</v>
      </c>
      <c r="C78" s="7" t="s">
        <v>5</v>
      </c>
      <c r="D78" s="8" t="s">
        <v>6</v>
      </c>
      <c r="E78" s="16"/>
      <c r="F78" s="3" t="s">
        <v>11</v>
      </c>
      <c r="G78" s="7" t="s">
        <v>5</v>
      </c>
      <c r="H78" s="8" t="s">
        <v>6</v>
      </c>
    </row>
    <row r="79" spans="2:8" x14ac:dyDescent="0.25">
      <c r="B79" s="5" t="s">
        <v>0</v>
      </c>
      <c r="C79" s="9">
        <v>10</v>
      </c>
      <c r="D79" s="10">
        <f>C79*8760</f>
        <v>87600</v>
      </c>
      <c r="E79" s="16"/>
      <c r="F79" s="5" t="s">
        <v>0</v>
      </c>
      <c r="G79" s="9">
        <v>10</v>
      </c>
      <c r="H79" s="10">
        <f>G79*8760</f>
        <v>87600</v>
      </c>
    </row>
    <row r="80" spans="2:8" x14ac:dyDescent="0.25">
      <c r="B80" s="5" t="s">
        <v>8</v>
      </c>
      <c r="C80" s="9">
        <v>100</v>
      </c>
      <c r="D80" s="10">
        <f t="shared" ref="D80:D82" si="14">C80*8760</f>
        <v>876000</v>
      </c>
      <c r="E80" s="16"/>
      <c r="F80" s="5" t="s">
        <v>8</v>
      </c>
      <c r="G80" s="9">
        <v>100</v>
      </c>
      <c r="H80" s="10">
        <f t="shared" ref="H80:H82" si="15">G80*8760</f>
        <v>876000</v>
      </c>
    </row>
    <row r="81" spans="2:16" x14ac:dyDescent="0.25">
      <c r="B81" s="5" t="s">
        <v>18</v>
      </c>
      <c r="C81" s="9">
        <v>100</v>
      </c>
      <c r="D81" s="10">
        <f t="shared" si="14"/>
        <v>876000</v>
      </c>
      <c r="E81" s="16"/>
      <c r="F81" s="5" t="s">
        <v>18</v>
      </c>
      <c r="G81" s="9">
        <v>100</v>
      </c>
      <c r="H81" s="10">
        <f t="shared" si="15"/>
        <v>876000</v>
      </c>
    </row>
    <row r="82" spans="2:16" x14ac:dyDescent="0.25">
      <c r="B82" s="5" t="s">
        <v>17</v>
      </c>
      <c r="C82" s="9">
        <v>110</v>
      </c>
      <c r="D82" s="10">
        <f t="shared" si="14"/>
        <v>963600</v>
      </c>
      <c r="E82" s="16"/>
      <c r="F82" s="5" t="s">
        <v>17</v>
      </c>
      <c r="G82" s="9">
        <v>110</v>
      </c>
      <c r="H82" s="10">
        <f t="shared" si="15"/>
        <v>963600</v>
      </c>
    </row>
    <row r="83" spans="2:16" ht="15.75" thickBot="1" x14ac:dyDescent="0.3">
      <c r="B83" s="5" t="s">
        <v>7</v>
      </c>
      <c r="C83" s="11">
        <f>D83/8760</f>
        <v>0</v>
      </c>
      <c r="D83" s="12">
        <v>0</v>
      </c>
      <c r="E83" s="16"/>
      <c r="F83" s="5" t="s">
        <v>7</v>
      </c>
      <c r="G83" s="11">
        <f>H83/8760</f>
        <v>0</v>
      </c>
      <c r="H83" s="12">
        <v>0</v>
      </c>
    </row>
    <row r="84" spans="2:16" ht="15.75" thickBot="1" x14ac:dyDescent="0.3">
      <c r="B84" s="1" t="s">
        <v>41</v>
      </c>
      <c r="C84" s="2">
        <f>D83*C76</f>
        <v>0</v>
      </c>
      <c r="D84" s="4"/>
      <c r="E84" s="16"/>
      <c r="F84" s="1" t="s">
        <v>41</v>
      </c>
      <c r="G84" s="2">
        <f>H83*G76</f>
        <v>0</v>
      </c>
      <c r="H84" s="4"/>
    </row>
    <row r="85" spans="2:16" ht="15" customHeight="1" x14ac:dyDescent="0.25">
      <c r="B85" s="22" t="s">
        <v>27</v>
      </c>
      <c r="C85" s="23"/>
      <c r="D85" s="24"/>
      <c r="E85" s="16"/>
      <c r="F85" s="22" t="s">
        <v>28</v>
      </c>
      <c r="G85" s="23"/>
      <c r="H85" s="24"/>
    </row>
    <row r="86" spans="2:16" x14ac:dyDescent="0.25">
      <c r="B86" s="22"/>
      <c r="C86" s="23"/>
      <c r="D86" s="24"/>
      <c r="E86" s="16"/>
      <c r="F86" s="22"/>
      <c r="G86" s="23"/>
      <c r="H86" s="24"/>
    </row>
    <row r="87" spans="2:16" x14ac:dyDescent="0.25">
      <c r="B87" s="22"/>
      <c r="C87" s="23"/>
      <c r="D87" s="24"/>
      <c r="E87" s="16"/>
      <c r="F87" s="22"/>
      <c r="G87" s="23"/>
      <c r="H87" s="24"/>
    </row>
    <row r="88" spans="2:16" ht="15.75" thickBot="1" x14ac:dyDescent="0.3">
      <c r="B88" s="25"/>
      <c r="C88" s="26"/>
      <c r="D88" s="27"/>
      <c r="E88" s="17"/>
      <c r="F88" s="25"/>
      <c r="G88" s="26"/>
      <c r="H88" s="27"/>
    </row>
    <row r="89" spans="2:16" ht="15.75" thickBot="1" x14ac:dyDescent="0.3"/>
    <row r="90" spans="2:16" ht="15.75" customHeight="1" thickBot="1" x14ac:dyDescent="0.3">
      <c r="B90" s="19" t="s">
        <v>22</v>
      </c>
      <c r="C90" s="20"/>
      <c r="D90" s="20"/>
      <c r="E90" s="20"/>
      <c r="F90" s="20"/>
      <c r="G90" s="20"/>
      <c r="H90" s="21"/>
      <c r="J90" s="19" t="s">
        <v>23</v>
      </c>
      <c r="K90" s="20"/>
      <c r="L90" s="20"/>
      <c r="M90" s="20"/>
      <c r="N90" s="20"/>
      <c r="O90" s="20"/>
      <c r="P90" s="21"/>
    </row>
    <row r="91" spans="2:16" x14ac:dyDescent="0.25">
      <c r="B91" s="13" t="s">
        <v>9</v>
      </c>
      <c r="C91" s="14"/>
      <c r="D91" s="15"/>
      <c r="E91" s="16"/>
      <c r="F91" s="13" t="s">
        <v>10</v>
      </c>
      <c r="G91" s="14"/>
      <c r="H91" s="15"/>
      <c r="J91" s="13" t="s">
        <v>9</v>
      </c>
      <c r="K91" s="14"/>
      <c r="L91" s="15"/>
      <c r="M91" s="16"/>
      <c r="N91" s="13" t="s">
        <v>10</v>
      </c>
      <c r="O91" s="14"/>
      <c r="P91" s="15"/>
    </row>
    <row r="92" spans="2:16" x14ac:dyDescent="0.25">
      <c r="B92" s="5" t="s">
        <v>2</v>
      </c>
      <c r="C92" s="6">
        <v>40</v>
      </c>
      <c r="D92" s="4"/>
      <c r="E92" s="16"/>
      <c r="F92" s="5" t="s">
        <v>2</v>
      </c>
      <c r="G92" s="6">
        <v>30</v>
      </c>
      <c r="H92" s="4"/>
      <c r="J92" s="5" t="s">
        <v>2</v>
      </c>
      <c r="K92" s="6">
        <v>40</v>
      </c>
      <c r="L92" s="4"/>
      <c r="M92" s="16"/>
      <c r="N92" s="5" t="s">
        <v>2</v>
      </c>
      <c r="O92" s="6">
        <v>30</v>
      </c>
      <c r="P92" s="4"/>
    </row>
    <row r="93" spans="2:16" x14ac:dyDescent="0.25">
      <c r="B93" s="5" t="s">
        <v>3</v>
      </c>
      <c r="C93" s="6">
        <v>35</v>
      </c>
      <c r="D93" s="4"/>
      <c r="E93" s="16"/>
      <c r="F93" s="5" t="s">
        <v>3</v>
      </c>
      <c r="G93" s="6">
        <v>35</v>
      </c>
      <c r="H93" s="4"/>
      <c r="J93" s="5" t="s">
        <v>3</v>
      </c>
      <c r="K93" s="6">
        <v>35</v>
      </c>
      <c r="L93" s="4"/>
      <c r="M93" s="16"/>
      <c r="N93" s="5" t="s">
        <v>3</v>
      </c>
      <c r="O93" s="6">
        <v>35</v>
      </c>
      <c r="P93" s="4"/>
    </row>
    <row r="94" spans="2:16" x14ac:dyDescent="0.25">
      <c r="B94" s="5" t="s">
        <v>4</v>
      </c>
      <c r="C94" s="6">
        <f>C92-C93</f>
        <v>5</v>
      </c>
      <c r="D94" s="4"/>
      <c r="E94" s="16"/>
      <c r="F94" s="5" t="s">
        <v>4</v>
      </c>
      <c r="G94" s="6">
        <f>G92-G93</f>
        <v>-5</v>
      </c>
      <c r="H94" s="4"/>
      <c r="J94" s="5" t="s">
        <v>4</v>
      </c>
      <c r="K94" s="6">
        <f>K92-K93</f>
        <v>5</v>
      </c>
      <c r="L94" s="4"/>
      <c r="M94" s="16"/>
      <c r="N94" s="5" t="s">
        <v>4</v>
      </c>
      <c r="O94" s="6">
        <f>O92-O93</f>
        <v>-5</v>
      </c>
      <c r="P94" s="4"/>
    </row>
    <row r="95" spans="2:16" x14ac:dyDescent="0.25">
      <c r="B95" s="5"/>
      <c r="D95" s="4"/>
      <c r="E95" s="16"/>
      <c r="F95" s="5"/>
      <c r="H95" s="4"/>
      <c r="J95" s="5"/>
      <c r="L95" s="4"/>
      <c r="M95" s="16"/>
      <c r="N95" s="5"/>
      <c r="P95" s="4"/>
    </row>
    <row r="96" spans="2:16" x14ac:dyDescent="0.25">
      <c r="B96" s="3" t="s">
        <v>11</v>
      </c>
      <c r="C96" s="7" t="s">
        <v>5</v>
      </c>
      <c r="D96" s="8" t="s">
        <v>6</v>
      </c>
      <c r="E96" s="16"/>
      <c r="F96" s="3" t="s">
        <v>11</v>
      </c>
      <c r="G96" s="7" t="s">
        <v>5</v>
      </c>
      <c r="H96" s="8" t="s">
        <v>6</v>
      </c>
      <c r="J96" s="3" t="s">
        <v>11</v>
      </c>
      <c r="K96" s="7" t="s">
        <v>5</v>
      </c>
      <c r="L96" s="8" t="s">
        <v>6</v>
      </c>
      <c r="M96" s="16"/>
      <c r="N96" s="3" t="s">
        <v>11</v>
      </c>
      <c r="O96" s="7" t="s">
        <v>5</v>
      </c>
      <c r="P96" s="8" t="s">
        <v>6</v>
      </c>
    </row>
    <row r="97" spans="2:16" x14ac:dyDescent="0.25">
      <c r="B97" s="5" t="s">
        <v>0</v>
      </c>
      <c r="C97" s="9">
        <v>10</v>
      </c>
      <c r="D97" s="10">
        <f>C97*8760</f>
        <v>87600</v>
      </c>
      <c r="E97" s="16"/>
      <c r="F97" s="5" t="s">
        <v>0</v>
      </c>
      <c r="G97" s="9">
        <v>10</v>
      </c>
      <c r="H97" s="10">
        <f>G97*8760</f>
        <v>87600</v>
      </c>
      <c r="J97" s="5" t="s">
        <v>0</v>
      </c>
      <c r="K97" s="9">
        <v>10</v>
      </c>
      <c r="L97" s="10">
        <f>K97*8760</f>
        <v>87600</v>
      </c>
      <c r="M97" s="16"/>
      <c r="N97" s="5" t="s">
        <v>0</v>
      </c>
      <c r="O97" s="9">
        <v>10</v>
      </c>
      <c r="P97" s="10">
        <f>O97*8760</f>
        <v>87600</v>
      </c>
    </row>
    <row r="98" spans="2:16" x14ac:dyDescent="0.25">
      <c r="B98" s="5" t="s">
        <v>8</v>
      </c>
      <c r="C98" s="9">
        <v>100</v>
      </c>
      <c r="D98" s="10">
        <f t="shared" ref="D98:D100" si="16">C98*8760</f>
        <v>876000</v>
      </c>
      <c r="E98" s="16"/>
      <c r="F98" s="5" t="s">
        <v>8</v>
      </c>
      <c r="G98" s="9">
        <v>100</v>
      </c>
      <c r="H98" s="10">
        <f t="shared" ref="H98:H100" si="17">G98*8760</f>
        <v>876000</v>
      </c>
      <c r="J98" s="5" t="s">
        <v>8</v>
      </c>
      <c r="K98" s="9">
        <v>100</v>
      </c>
      <c r="L98" s="10">
        <f t="shared" ref="L98:L100" si="18">K98*8760</f>
        <v>876000</v>
      </c>
      <c r="M98" s="16"/>
      <c r="N98" s="5" t="s">
        <v>8</v>
      </c>
      <c r="O98" s="9">
        <v>100</v>
      </c>
      <c r="P98" s="10">
        <f t="shared" ref="P98:P100" si="19">O98*8760</f>
        <v>876000</v>
      </c>
    </row>
    <row r="99" spans="2:16" x14ac:dyDescent="0.25">
      <c r="B99" s="5" t="s">
        <v>18</v>
      </c>
      <c r="C99" s="9">
        <v>100</v>
      </c>
      <c r="D99" s="10">
        <f t="shared" si="16"/>
        <v>876000</v>
      </c>
      <c r="E99" s="16"/>
      <c r="F99" s="5" t="s">
        <v>18</v>
      </c>
      <c r="G99" s="9">
        <v>100</v>
      </c>
      <c r="H99" s="10">
        <f t="shared" si="17"/>
        <v>876000</v>
      </c>
      <c r="J99" s="5" t="s">
        <v>18</v>
      </c>
      <c r="K99" s="9">
        <v>100</v>
      </c>
      <c r="L99" s="10">
        <f t="shared" si="18"/>
        <v>876000</v>
      </c>
      <c r="M99" s="16"/>
      <c r="N99" s="5" t="s">
        <v>18</v>
      </c>
      <c r="O99" s="9">
        <v>100</v>
      </c>
      <c r="P99" s="10">
        <f t="shared" si="19"/>
        <v>876000</v>
      </c>
    </row>
    <row r="100" spans="2:16" x14ac:dyDescent="0.25">
      <c r="B100" s="5" t="s">
        <v>17</v>
      </c>
      <c r="C100" s="9">
        <v>95</v>
      </c>
      <c r="D100" s="10">
        <f t="shared" si="16"/>
        <v>832200</v>
      </c>
      <c r="E100" s="16"/>
      <c r="F100" s="5" t="s">
        <v>17</v>
      </c>
      <c r="G100" s="9">
        <v>95</v>
      </c>
      <c r="H100" s="10">
        <f t="shared" si="17"/>
        <v>832200</v>
      </c>
      <c r="J100" s="5" t="s">
        <v>17</v>
      </c>
      <c r="K100" s="9">
        <v>70</v>
      </c>
      <c r="L100" s="10">
        <f t="shared" si="18"/>
        <v>613200</v>
      </c>
      <c r="M100" s="16"/>
      <c r="N100" s="5" t="s">
        <v>17</v>
      </c>
      <c r="O100" s="9">
        <v>70</v>
      </c>
      <c r="P100" s="10">
        <f t="shared" si="19"/>
        <v>613200</v>
      </c>
    </row>
    <row r="101" spans="2:16" ht="15.75" thickBot="1" x14ac:dyDescent="0.3">
      <c r="B101" s="5" t="s">
        <v>7</v>
      </c>
      <c r="C101" s="11">
        <f>D101/8760</f>
        <v>0</v>
      </c>
      <c r="D101" s="12">
        <v>0</v>
      </c>
      <c r="E101" s="16"/>
      <c r="F101" s="5" t="s">
        <v>7</v>
      </c>
      <c r="G101" s="11">
        <f>H101/8760</f>
        <v>0</v>
      </c>
      <c r="H101" s="12">
        <v>0</v>
      </c>
      <c r="J101" s="5" t="s">
        <v>7</v>
      </c>
      <c r="K101" s="11">
        <f>L101/8760</f>
        <v>20</v>
      </c>
      <c r="L101" s="12">
        <f>L99-L100-L97</f>
        <v>175200</v>
      </c>
      <c r="M101" s="16"/>
      <c r="N101" s="5" t="s">
        <v>7</v>
      </c>
      <c r="O101" s="11">
        <f>P101/8760</f>
        <v>20</v>
      </c>
      <c r="P101" s="12">
        <f>P99-P100-P97</f>
        <v>175200</v>
      </c>
    </row>
    <row r="102" spans="2:16" ht="15.75" thickBot="1" x14ac:dyDescent="0.3">
      <c r="B102" s="1" t="s">
        <v>41</v>
      </c>
      <c r="C102" s="2">
        <f>D101*C94</f>
        <v>0</v>
      </c>
      <c r="D102" s="4"/>
      <c r="E102" s="16"/>
      <c r="F102" s="1" t="s">
        <v>41</v>
      </c>
      <c r="G102" s="2">
        <f>H101*G94</f>
        <v>0</v>
      </c>
      <c r="H102" s="4"/>
      <c r="J102" s="1" t="s">
        <v>41</v>
      </c>
      <c r="K102" s="2">
        <f>L101*K94</f>
        <v>876000</v>
      </c>
      <c r="L102" s="4"/>
      <c r="M102" s="16"/>
      <c r="N102" s="1" t="s">
        <v>41</v>
      </c>
      <c r="O102" s="2">
        <f>P101*O94</f>
        <v>-876000</v>
      </c>
      <c r="P102" s="4"/>
    </row>
    <row r="103" spans="2:16" ht="15" customHeight="1" x14ac:dyDescent="0.25">
      <c r="B103" s="22" t="s">
        <v>25</v>
      </c>
      <c r="C103" s="23"/>
      <c r="D103" s="24"/>
      <c r="E103" s="16"/>
      <c r="F103" s="22" t="s">
        <v>26</v>
      </c>
      <c r="G103" s="23"/>
      <c r="H103" s="24"/>
      <c r="J103" s="22" t="s">
        <v>29</v>
      </c>
      <c r="K103" s="23"/>
      <c r="L103" s="24"/>
      <c r="M103" s="16"/>
      <c r="N103" s="22" t="s">
        <v>30</v>
      </c>
      <c r="O103" s="23"/>
      <c r="P103" s="24"/>
    </row>
    <row r="104" spans="2:16" x14ac:dyDescent="0.25">
      <c r="B104" s="22"/>
      <c r="C104" s="23"/>
      <c r="D104" s="24"/>
      <c r="E104" s="16"/>
      <c r="F104" s="22"/>
      <c r="G104" s="23"/>
      <c r="H104" s="24"/>
      <c r="J104" s="22"/>
      <c r="K104" s="23"/>
      <c r="L104" s="24"/>
      <c r="M104" s="16"/>
      <c r="N104" s="22"/>
      <c r="O104" s="23"/>
      <c r="P104" s="24"/>
    </row>
    <row r="105" spans="2:16" x14ac:dyDescent="0.25">
      <c r="B105" s="22"/>
      <c r="C105" s="23"/>
      <c r="D105" s="24"/>
      <c r="E105" s="16"/>
      <c r="F105" s="22"/>
      <c r="G105" s="23"/>
      <c r="H105" s="24"/>
      <c r="J105" s="22"/>
      <c r="K105" s="23"/>
      <c r="L105" s="24"/>
      <c r="M105" s="16"/>
      <c r="N105" s="22"/>
      <c r="O105" s="23"/>
      <c r="P105" s="24"/>
    </row>
    <row r="106" spans="2:16" ht="57" customHeight="1" thickBot="1" x14ac:dyDescent="0.3">
      <c r="B106" s="25"/>
      <c r="C106" s="26"/>
      <c r="D106" s="27"/>
      <c r="E106" s="17"/>
      <c r="F106" s="25"/>
      <c r="G106" s="26"/>
      <c r="H106" s="27"/>
      <c r="J106" s="25"/>
      <c r="K106" s="26"/>
      <c r="L106" s="27"/>
      <c r="M106" s="17"/>
      <c r="N106" s="25"/>
      <c r="O106" s="26"/>
      <c r="P106" s="27"/>
    </row>
  </sheetData>
  <mergeCells count="30">
    <mergeCell ref="B14:D17"/>
    <mergeCell ref="F14:H17"/>
    <mergeCell ref="B31:D34"/>
    <mergeCell ref="F31:H34"/>
    <mergeCell ref="B2:H2"/>
    <mergeCell ref="B19:H19"/>
    <mergeCell ref="J36:P36"/>
    <mergeCell ref="J49:L52"/>
    <mergeCell ref="N49:P52"/>
    <mergeCell ref="J2:P2"/>
    <mergeCell ref="J14:L17"/>
    <mergeCell ref="N14:P17"/>
    <mergeCell ref="J19:P19"/>
    <mergeCell ref="J31:L34"/>
    <mergeCell ref="N31:P34"/>
    <mergeCell ref="B54:H54"/>
    <mergeCell ref="B67:D70"/>
    <mergeCell ref="F67:H70"/>
    <mergeCell ref="B36:H36"/>
    <mergeCell ref="B49:D52"/>
    <mergeCell ref="F49:H52"/>
    <mergeCell ref="J90:P90"/>
    <mergeCell ref="J103:L106"/>
    <mergeCell ref="N103:P106"/>
    <mergeCell ref="B72:H72"/>
    <mergeCell ref="B85:D88"/>
    <mergeCell ref="F85:H88"/>
    <mergeCell ref="B90:H90"/>
    <mergeCell ref="B103:D106"/>
    <mergeCell ref="F103:H106"/>
  </mergeCells>
  <conditionalFormatting sqref="C13">
    <cfRule type="cellIs" dxfId="39" priority="52" operator="greaterThan">
      <formula>0</formula>
    </cfRule>
    <cfRule type="cellIs" dxfId="38" priority="51" operator="lessThan">
      <formula>0</formula>
    </cfRule>
  </conditionalFormatting>
  <conditionalFormatting sqref="C30">
    <cfRule type="cellIs" dxfId="37" priority="44" operator="greaterThan">
      <formula>0</formula>
    </cfRule>
    <cfRule type="cellIs" dxfId="36" priority="43" operator="lessThan">
      <formula>0</formula>
    </cfRule>
  </conditionalFormatting>
  <conditionalFormatting sqref="C48">
    <cfRule type="cellIs" dxfId="35" priority="30" operator="greaterThan">
      <formula>0</formula>
    </cfRule>
    <cfRule type="cellIs" dxfId="34" priority="29" operator="lessThan">
      <formula>0</formula>
    </cfRule>
  </conditionalFormatting>
  <conditionalFormatting sqref="C66">
    <cfRule type="cellIs" dxfId="33" priority="19" operator="lessThan">
      <formula>0</formula>
    </cfRule>
    <cfRule type="cellIs" dxfId="32" priority="20" operator="greaterThan">
      <formula>0</formula>
    </cfRule>
  </conditionalFormatting>
  <conditionalFormatting sqref="C84">
    <cfRule type="cellIs" dxfId="31" priority="11" operator="lessThan">
      <formula>0</formula>
    </cfRule>
    <cfRule type="cellIs" dxfId="30" priority="12" operator="greaterThan">
      <formula>0</formula>
    </cfRule>
  </conditionalFormatting>
  <conditionalFormatting sqref="C102">
    <cfRule type="cellIs" dxfId="29" priority="7" operator="lessThan">
      <formula>0</formula>
    </cfRule>
    <cfRule type="cellIs" dxfId="28" priority="8" operator="greaterThan">
      <formula>0</formula>
    </cfRule>
  </conditionalFormatting>
  <conditionalFormatting sqref="G13">
    <cfRule type="cellIs" dxfId="27" priority="50" operator="greaterThan">
      <formula>0</formula>
    </cfRule>
    <cfRule type="cellIs" dxfId="26" priority="49" operator="lessThan">
      <formula>0</formula>
    </cfRule>
  </conditionalFormatting>
  <conditionalFormatting sqref="G30">
    <cfRule type="cellIs" dxfId="25" priority="36" operator="greaterThan">
      <formula>0</formula>
    </cfRule>
    <cfRule type="cellIs" dxfId="24" priority="35" operator="lessThan">
      <formula>0</formula>
    </cfRule>
  </conditionalFormatting>
  <conditionalFormatting sqref="G48">
    <cfRule type="cellIs" dxfId="23" priority="25" operator="lessThan">
      <formula>0</formula>
    </cfRule>
    <cfRule type="cellIs" dxfId="22" priority="26" operator="greaterThan">
      <formula>0</formula>
    </cfRule>
  </conditionalFormatting>
  <conditionalFormatting sqref="G66">
    <cfRule type="cellIs" dxfId="21" priority="18" operator="greaterThan">
      <formula>0</formula>
    </cfRule>
    <cfRule type="cellIs" dxfId="20" priority="17" operator="lessThan">
      <formula>0</formula>
    </cfRule>
  </conditionalFormatting>
  <conditionalFormatting sqref="G84">
    <cfRule type="cellIs" dxfId="19" priority="10" operator="greaterThan">
      <formula>0</formula>
    </cfRule>
    <cfRule type="cellIs" dxfId="18" priority="9" operator="lessThan">
      <formula>0</formula>
    </cfRule>
  </conditionalFormatting>
  <conditionalFormatting sqref="G102">
    <cfRule type="cellIs" dxfId="17" priority="5" operator="lessThan">
      <formula>0</formula>
    </cfRule>
    <cfRule type="cellIs" dxfId="16" priority="6" operator="greaterThan">
      <formula>0</formula>
    </cfRule>
  </conditionalFormatting>
  <conditionalFormatting sqref="K13">
    <cfRule type="cellIs" dxfId="15" priority="39" operator="lessThan">
      <formula>0</formula>
    </cfRule>
    <cfRule type="cellIs" dxfId="14" priority="40" operator="greaterThan">
      <formula>0</formula>
    </cfRule>
  </conditionalFormatting>
  <conditionalFormatting sqref="K30">
    <cfRule type="cellIs" dxfId="13" priority="33" operator="lessThan">
      <formula>0</formula>
    </cfRule>
    <cfRule type="cellIs" dxfId="12" priority="34" operator="greaterThan">
      <formula>0</formula>
    </cfRule>
  </conditionalFormatting>
  <conditionalFormatting sqref="K48">
    <cfRule type="cellIs" dxfId="11" priority="24" operator="greaterThan">
      <formula>0</formula>
    </cfRule>
    <cfRule type="cellIs" dxfId="10" priority="23" operator="lessThan">
      <formula>0</formula>
    </cfRule>
  </conditionalFormatting>
  <conditionalFormatting sqref="K102">
    <cfRule type="cellIs" dxfId="9" priority="3" operator="lessThan">
      <formula>0</formula>
    </cfRule>
    <cfRule type="cellIs" dxfId="8" priority="4" operator="greaterThan">
      <formula>0</formula>
    </cfRule>
  </conditionalFormatting>
  <conditionalFormatting sqref="O13">
    <cfRule type="cellIs" dxfId="7" priority="37" operator="lessThan">
      <formula>0</formula>
    </cfRule>
    <cfRule type="cellIs" dxfId="6" priority="38" operator="greaterThan">
      <formula>0</formula>
    </cfRule>
  </conditionalFormatting>
  <conditionalFormatting sqref="O30">
    <cfRule type="cellIs" dxfId="5" priority="31" operator="lessThan">
      <formula>0</formula>
    </cfRule>
    <cfRule type="cellIs" dxfId="4" priority="32" operator="greaterThan">
      <formula>0</formula>
    </cfRule>
  </conditionalFormatting>
  <conditionalFormatting sqref="O48">
    <cfRule type="cellIs" dxfId="3" priority="22" operator="greaterThan">
      <formula>0</formula>
    </cfRule>
    <cfRule type="cellIs" dxfId="2" priority="21" operator="lessThan">
      <formula>0</formula>
    </cfRule>
  </conditionalFormatting>
  <conditionalFormatting sqref="O102">
    <cfRule type="cellIs" dxfId="1" priority="2" operator="greaterThan">
      <formula>0</formula>
    </cfRule>
    <cfRule type="cellIs" dxfId="0" priority="1" operator="lessThan">
      <formula>0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7B5014263E6C4AA15ECDFD50C249A1" ma:contentTypeVersion="10" ma:contentTypeDescription="Create a new document." ma:contentTypeScope="" ma:versionID="706e69719d0c5a983eefeab8e7faecc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883d4e8e4bb62dc9630bd01492c2b58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C4601B6-C758-4969-B61F-F0DB858AF67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A6D65C4-0C5E-4332-B4DC-F74255A1CB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02E1B0E-4BB6-47FA-86CE-44D6B9B6CEC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METU Conditions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Fisher,Daniel H (BPA) - PSR-6</dc:creator>
  <cp:lastModifiedBy>Fisher,Daniel H (BPA) - PSR-6</cp:lastModifiedBy>
  <dcterms:created xsi:type="dcterms:W3CDTF">2024-08-22T19:48:47Z</dcterms:created>
  <dcterms:modified xsi:type="dcterms:W3CDTF">2024-08-30T15:59:51Z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0x010100CD7B5014263E6C4AA15ECDFD50C249A1</vt:lpwstr>
  </property>
</Properties>
</file>