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795" windowHeight="12840" activeTab="0"/>
  </bookViews>
  <sheets>
    <sheet name="BP16" sheetId="1" r:id="rId1"/>
  </sheets>
  <definedNames/>
  <calcPr calcId="145621"/>
</workbook>
</file>

<file path=xl/sharedStrings.xml><?xml version="1.0" encoding="utf-8"?>
<sst xmlns="http://schemas.openxmlformats.org/spreadsheetml/2006/main" count="66" uniqueCount="57">
  <si>
    <t>LGIA/COI Credits</t>
  </si>
  <si>
    <t>INCOME STATEMENT</t>
  </si>
  <si>
    <t>No LGIA</t>
  </si>
  <si>
    <t>$39.503m</t>
  </si>
  <si>
    <t>W/ LGIA</t>
  </si>
  <si>
    <t>Includes LGIA</t>
  </si>
  <si>
    <t>OPERATING EXPENSES</t>
  </si>
  <si>
    <t>TRANSMISSION OPERATIONS</t>
  </si>
  <si>
    <t>TRANSMISSION ENGINEERING</t>
  </si>
  <si>
    <t>TRANSMISSION MAINTENANCE INCLUDING ENVIRONMENT</t>
  </si>
  <si>
    <t>TRANSMISSION ACQ &amp; ANCILLARY SERVICES</t>
  </si>
  <si>
    <t>BPA INTERNAL SUPPORT</t>
  </si>
  <si>
    <t>OTHER INCOME, EXPENSES &amp; ADJUSTMENTS</t>
  </si>
  <si>
    <t>OTHER - USE OF RESERVES FOR RATE RELIEF</t>
  </si>
  <si>
    <t>DEPRECIATION &amp; AMORTIZATION</t>
  </si>
  <si>
    <t>TOTAL OPERATING EXPENSES</t>
  </si>
  <si>
    <t>INTEREST EXPENSE</t>
  </si>
  <si>
    <t>FEDERAL APPROPRIATIONS</t>
  </si>
  <si>
    <t>CAPITALIZATION ADJUSTMENT</t>
  </si>
  <si>
    <t>ON LONG-TERM DEBT</t>
  </si>
  <si>
    <t>AMORTIZATION OF CAPITALIZED BOND PREMIUMS</t>
  </si>
  <si>
    <t>DEBT SERVICE REASSIGNMENT INTEREST</t>
  </si>
  <si>
    <t>NON-FEDERAL INTEREST</t>
  </si>
  <si>
    <t>PREMIUMS/DISCOUNTS</t>
  </si>
  <si>
    <t>AFUDC</t>
  </si>
  <si>
    <t>INTEREST INCOME</t>
  </si>
  <si>
    <t>NET INTEREST EXPENSE</t>
  </si>
  <si>
    <t>TOTAL EXPENSES</t>
  </si>
  <si>
    <t>MINIMUM REQUIRED NET REVENUE 1/</t>
  </si>
  <si>
    <t>PLANNED NET REVENUES FOR RISK</t>
  </si>
  <si>
    <t>TOTAL PLANNED NET REVENUE</t>
  </si>
  <si>
    <t>TOTAL REVENUE REQUIREMENT</t>
  </si>
  <si>
    <t>CASH FLOW STATEMENT</t>
  </si>
  <si>
    <t>CASH FROM CURRENT OPERATIONS:</t>
  </si>
  <si>
    <t xml:space="preserve">MINIMUM REQUIRED NET REVENUE </t>
  </si>
  <si>
    <t>DRAWDOWN OF CASH RESERVES FOR CAPITAL FUNDING</t>
  </si>
  <si>
    <t>EXPENSES NOT REQUIRING CASH:</t>
  </si>
  <si>
    <t>TRANSMISSION CREDIT PROJECTS NET INTEREST</t>
  </si>
  <si>
    <t>NON-CASH REVENUES</t>
  </si>
  <si>
    <t>LGIA (INCL COI)</t>
  </si>
  <si>
    <t>AC INTERTIE CO/FIBER</t>
  </si>
  <si>
    <t>CASH PROVIDED BY CURRENT OPERATIONS</t>
  </si>
  <si>
    <t>CASH USED FOR CAPITAL INVESTMENTS:</t>
  </si>
  <si>
    <t>INVESTMENT IN:</t>
  </si>
  <si>
    <t>UTILITY PLANT</t>
  </si>
  <si>
    <t>CASH USED FOR CAPITAL INVESTMENTS</t>
  </si>
  <si>
    <t>CASH FROM TREASURY BORROWING AND APPROPRIATIONS:</t>
  </si>
  <si>
    <t>INCREASE IN LONG-TERM DEBT</t>
  </si>
  <si>
    <t>DEBT SERVICE REASSIGNMENT PRINCIPAL</t>
  </si>
  <si>
    <t>Repayment of LGIA</t>
  </si>
  <si>
    <t>REPAYMENT OF CAPITAL LEASES</t>
  </si>
  <si>
    <t>REPAYMENT OF LONG-TERM DEBT</t>
  </si>
  <si>
    <t>REPAYMENT OF CAPITAL APPROPRIATIONS</t>
  </si>
  <si>
    <t>CASH FROM TREASURY BORROWING AND APPROPRIATIONS</t>
  </si>
  <si>
    <t>ANNUAL INCREASE (DECREASE) IN CASH</t>
  </si>
  <si>
    <t>TOTAL ANNUAL INCREASE (DECREASE) IN CASH</t>
  </si>
  <si>
    <t>MINIMUM REQUIRED NET REVENUE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</si>
</sst>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_)\%;\(0.0\)\%;0.0_)\%;@_)_%"/>
    <numFmt numFmtId="167" formatCode="#,##0.0_)_%;\(#,##0.0\)_%;0.0_)_%;@_)_%"/>
    <numFmt numFmtId="168" formatCode="0.000000"/>
    <numFmt numFmtId="169" formatCode="#,##0.0_);\(#,##0.0\);#,##0.0_);@_)"/>
    <numFmt numFmtId="170" formatCode="_(* #,##0.00000_);_(* \(#,##0.00000\);_(* &quot;-&quot;??_);_(@_)"/>
    <numFmt numFmtId="171" formatCode="&quot;$&quot;_(#,##0.00_);&quot;$&quot;\(#,##0.00\);&quot;$&quot;_(0.00_);@_)"/>
    <numFmt numFmtId="172" formatCode="#,##0.00_);\(#,##0.00\);0.00_);@_)"/>
    <numFmt numFmtId="173" formatCode="\€_(#,##0.00_);\€\(#,##0.00\);\€_(0.00_);@_)"/>
    <numFmt numFmtId="174" formatCode="#,##0.0_)\x;\(#,##0.0\)\x;0.0_)\x;@_)_x"/>
    <numFmt numFmtId="175" formatCode="#,##0.0_)_x;\(#,##0.0\)_x;0.0_)_x;@_)_x"/>
    <numFmt numFmtId="176" formatCode="d\.mmm\.yy"/>
    <numFmt numFmtId="177" formatCode="_(* #,##0.00_);\(* #,##0.00\);_(* &quot;-&quot;??_);_(@_)"/>
    <numFmt numFmtId="178" formatCode="0.00_)"/>
    <numFmt numFmtId="179" formatCode="0.000%;;"/>
    <numFmt numFmtId="180" formatCode="_(* #,##0.0_);_(* \(#,##0.0\);_(* &quot;-&quot;_);_(@_)"/>
  </numFmts>
  <fonts count="10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1"/>
      <name val="Calibri"/>
      <family val="2"/>
      <scheme val="minor"/>
    </font>
    <font>
      <u val="single"/>
      <sz val="10"/>
      <name val="Arial"/>
      <family val="2"/>
    </font>
    <font>
      <u val="single"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1"/>
      <name val="Calibri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0"/>
      <color indexed="2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sz val="12"/>
      <name val="Times New Roman"/>
      <family val="1"/>
    </font>
    <font>
      <sz val="10"/>
      <name val="Tahoma"/>
      <family val="2"/>
    </font>
    <font>
      <b/>
      <sz val="10"/>
      <name val="Arial Unicode MS"/>
      <family val="2"/>
    </font>
    <font>
      <sz val="10"/>
      <name val="Helv"/>
      <family val="2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1"/>
      <color indexed="55"/>
      <name val="Calibri"/>
      <family val="2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10"/>
      <color indexed="17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21"/>
      <name val="Calibri"/>
      <family val="2"/>
    </font>
    <font>
      <b/>
      <sz val="13"/>
      <color indexed="56"/>
      <name val="Arial"/>
      <family val="2"/>
    </font>
    <font>
      <b/>
      <sz val="13"/>
      <color indexed="21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21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Arial Unicode MS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16"/>
      <name val="Helvetica-Black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8"/>
      <name val="Times New Roman"/>
      <family val="1"/>
    </font>
    <font>
      <sz val="8"/>
      <name val="Helv"/>
      <family val="2"/>
    </font>
    <font>
      <b/>
      <i/>
      <sz val="10"/>
      <name val="Times New Roman"/>
      <family val="1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8"/>
      <color indexed="21"/>
      <name val="Cambria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6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16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 style="hair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</borders>
  <cellStyleXfs count="23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9" fontId="28" fillId="0" borderId="0" applyFont="0" applyFill="0" applyBorder="0" applyAlignment="0" applyProtection="0"/>
    <xf numFmtId="170" fontId="1" fillId="0" borderId="0">
      <alignment horizontal="left" wrapText="1"/>
      <protection/>
    </xf>
    <xf numFmtId="170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71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0" fontId="29" fillId="0" borderId="0" applyNumberFormat="0" applyFill="0" applyBorder="0" applyAlignment="0" applyProtection="0"/>
    <xf numFmtId="0" fontId="28" fillId="2" borderId="0" applyNumberFormat="0" applyFont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Protection="0">
      <alignment horizontal="right"/>
    </xf>
    <xf numFmtId="170" fontId="1" fillId="0" borderId="0">
      <alignment horizontal="left" wrapText="1"/>
      <protection/>
    </xf>
    <xf numFmtId="170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0" fontId="30" fillId="0" borderId="0" applyNumberFormat="0" applyFill="0" applyBorder="0" applyProtection="0">
      <alignment vertical="top"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Protection="0">
      <alignment horizontal="center"/>
    </xf>
    <xf numFmtId="0" fontId="32" fillId="0" borderId="2" applyNumberFormat="0" applyFill="0" applyProtection="0">
      <alignment horizontal="center"/>
    </xf>
    <xf numFmtId="0" fontId="32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centerContinuous"/>
    </xf>
    <xf numFmtId="170" fontId="1" fillId="0" borderId="0">
      <alignment horizontal="left" wrapText="1"/>
      <protection/>
    </xf>
    <xf numFmtId="170" fontId="1" fillId="0" borderId="0">
      <alignment horizontal="left" wrapText="1"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3" borderId="0" applyNumberFormat="0" applyBorder="0" applyAlignment="0" applyProtection="0"/>
    <xf numFmtId="0" fontId="36" fillId="5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5" fillId="7" borderId="0" applyNumberFormat="0" applyBorder="0" applyAlignment="0" applyProtection="0"/>
    <xf numFmtId="0" fontId="34" fillId="7" borderId="0" applyNumberFormat="0" applyBorder="0" applyAlignment="0" applyProtection="0"/>
    <xf numFmtId="0" fontId="36" fillId="8" borderId="0" applyNumberFormat="0" applyBorder="0" applyAlignment="0" applyProtection="0"/>
    <xf numFmtId="0" fontId="34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36" fillId="11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3" borderId="0" applyNumberFormat="0" applyBorder="0" applyAlignment="0" applyProtection="0"/>
    <xf numFmtId="0" fontId="36" fillId="13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34" fillId="15" borderId="0" applyNumberFormat="0" applyBorder="0" applyAlignment="0" applyProtection="0"/>
    <xf numFmtId="0" fontId="36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0" fillId="1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5" fillId="7" borderId="0" applyNumberFormat="0" applyBorder="0" applyAlignment="0" applyProtection="0"/>
    <xf numFmtId="0" fontId="34" fillId="7" borderId="0" applyNumberFormat="0" applyBorder="0" applyAlignment="0" applyProtection="0"/>
    <xf numFmtId="0" fontId="36" fillId="7" borderId="0" applyNumberFormat="0" applyBorder="0" applyAlignment="0" applyProtection="0"/>
    <xf numFmtId="0" fontId="34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4" fillId="19" borderId="0" applyNumberFormat="0" applyBorder="0" applyAlignment="0" applyProtection="0"/>
    <xf numFmtId="0" fontId="36" fillId="21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25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13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0" fillId="27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16" borderId="0" applyNumberFormat="0" applyBorder="0" applyAlignment="0" applyProtection="0"/>
    <xf numFmtId="0" fontId="34" fillId="21" borderId="0" applyNumberFormat="0" applyBorder="0" applyAlignment="0" applyProtection="0"/>
    <xf numFmtId="0" fontId="36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0" fillId="28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5" fillId="7" borderId="0" applyNumberFormat="0" applyBorder="0" applyAlignment="0" applyProtection="0"/>
    <xf numFmtId="0" fontId="34" fillId="7" borderId="0" applyNumberFormat="0" applyBorder="0" applyAlignment="0" applyProtection="0"/>
    <xf numFmtId="0" fontId="36" fillId="29" borderId="0" applyNumberFormat="0" applyBorder="0" applyAlignment="0" applyProtection="0"/>
    <xf numFmtId="0" fontId="34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7" fillId="23" borderId="0" applyNumberFormat="0" applyBorder="0" applyAlignment="0" applyProtection="0"/>
    <xf numFmtId="0" fontId="35" fillId="23" borderId="0" applyNumberFormat="0" applyBorder="0" applyAlignment="0" applyProtection="0"/>
    <xf numFmtId="0" fontId="38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17" fillId="3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7" fillId="2" borderId="0" applyNumberFormat="0" applyBorder="0" applyAlignment="0" applyProtection="0"/>
    <xf numFmtId="0" fontId="35" fillId="2" borderId="0" applyNumberFormat="0" applyBorder="0" applyAlignment="0" applyProtection="0"/>
    <xf numFmtId="0" fontId="38" fillId="25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7" fillId="3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7" fillId="19" borderId="0" applyNumberFormat="0" applyBorder="0" applyAlignment="0" applyProtection="0"/>
    <xf numFmtId="0" fontId="35" fillId="19" borderId="0" applyNumberFormat="0" applyBorder="0" applyAlignment="0" applyProtection="0"/>
    <xf numFmtId="0" fontId="38" fillId="3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7" fillId="3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31" borderId="0" applyNumberFormat="0" applyBorder="0" applyAlignment="0" applyProtection="0"/>
    <xf numFmtId="0" fontId="38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7" fillId="3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7" fillId="39" borderId="0" applyNumberFormat="0" applyBorder="0" applyAlignment="0" applyProtection="0"/>
    <xf numFmtId="0" fontId="35" fillId="7" borderId="0" applyNumberFormat="0" applyBorder="0" applyAlignment="0" applyProtection="0"/>
    <xf numFmtId="0" fontId="38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7" fillId="4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31" borderId="0" applyNumberFormat="0" applyBorder="0" applyAlignment="0" applyProtection="0"/>
    <xf numFmtId="0" fontId="38" fillId="42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7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7" fillId="44" borderId="0" applyNumberFormat="0" applyBorder="0" applyAlignment="0" applyProtection="0"/>
    <xf numFmtId="0" fontId="35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7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7" fillId="46" borderId="0" applyNumberFormat="0" applyBorder="0" applyAlignment="0" applyProtection="0"/>
    <xf numFmtId="0" fontId="35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7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7" fillId="48" borderId="0" applyNumberFormat="0" applyBorder="0" applyAlignment="0" applyProtection="0"/>
    <xf numFmtId="0" fontId="35" fillId="48" borderId="0" applyNumberFormat="0" applyBorder="0" applyAlignment="0" applyProtection="0"/>
    <xf numFmtId="0" fontId="38" fillId="36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7" fillId="49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31" borderId="0" applyNumberFormat="0" applyBorder="0" applyAlignment="0" applyProtection="0"/>
    <xf numFmtId="0" fontId="38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7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7" fillId="51" borderId="0" applyNumberFormat="0" applyBorder="0" applyAlignment="0" applyProtection="0"/>
    <xf numFmtId="0" fontId="35" fillId="51" borderId="0" applyNumberFormat="0" applyBorder="0" applyAlignment="0" applyProtection="0"/>
    <xf numFmtId="0" fontId="38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52" borderId="0" applyNumberFormat="0" applyBorder="0" applyAlignment="0" applyProtection="0"/>
    <xf numFmtId="0" fontId="39" fillId="0" borderId="0" applyNumberFormat="0" applyFill="0" applyBorder="0" applyAlignment="0">
      <protection locked="0"/>
    </xf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7" fillId="53" borderId="0" applyNumberFormat="0" applyBorder="0" applyAlignment="0" applyProtection="0"/>
    <xf numFmtId="176" fontId="43" fillId="0" borderId="0" applyFill="0" applyBorder="0" applyAlignment="0">
      <protection/>
    </xf>
    <xf numFmtId="0" fontId="44" fillId="3" borderId="3" applyNumberFormat="0" applyAlignment="0" applyProtection="0"/>
    <xf numFmtId="0" fontId="44" fillId="3" borderId="3" applyNumberFormat="0" applyAlignment="0" applyProtection="0"/>
    <xf numFmtId="0" fontId="44" fillId="25" borderId="4" applyNumberFormat="0" applyAlignment="0" applyProtection="0"/>
    <xf numFmtId="0" fontId="44" fillId="3" borderId="3" applyNumberFormat="0" applyAlignment="0" applyProtection="0"/>
    <xf numFmtId="0" fontId="45" fillId="19" borderId="3" applyNumberFormat="0" applyAlignment="0" applyProtection="0"/>
    <xf numFmtId="0" fontId="44" fillId="25" borderId="4" applyNumberFormat="0" applyAlignment="0" applyProtection="0"/>
    <xf numFmtId="0" fontId="44" fillId="25" borderId="4" applyNumberFormat="0" applyAlignment="0" applyProtection="0"/>
    <xf numFmtId="0" fontId="45" fillId="19" borderId="3" applyNumberFormat="0" applyAlignment="0" applyProtection="0"/>
    <xf numFmtId="0" fontId="44" fillId="25" borderId="4" applyNumberFormat="0" applyAlignment="0" applyProtection="0"/>
    <xf numFmtId="0" fontId="45" fillId="19" borderId="3" applyNumberFormat="0" applyAlignment="0" applyProtection="0"/>
    <xf numFmtId="0" fontId="11" fillId="54" borderId="5" applyNumberFormat="0" applyAlignment="0" applyProtection="0"/>
    <xf numFmtId="0" fontId="46" fillId="19" borderId="6" applyNumberFormat="0" applyAlignment="0" applyProtection="0"/>
    <xf numFmtId="0" fontId="46" fillId="19" borderId="6" applyNumberFormat="0" applyAlignment="0" applyProtection="0"/>
    <xf numFmtId="0" fontId="47" fillId="3" borderId="6" applyNumberFormat="0" applyAlignment="0" applyProtection="0"/>
    <xf numFmtId="0" fontId="46" fillId="19" borderId="6" applyNumberFormat="0" applyAlignment="0" applyProtection="0"/>
    <xf numFmtId="0" fontId="48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8" fillId="3" borderId="6" applyNumberFormat="0" applyAlignment="0" applyProtection="0"/>
    <xf numFmtId="0" fontId="47" fillId="3" borderId="6" applyNumberFormat="0" applyAlignment="0" applyProtection="0"/>
    <xf numFmtId="0" fontId="48" fillId="3" borderId="6" applyNumberFormat="0" applyAlignment="0" applyProtection="0"/>
    <xf numFmtId="0" fontId="13" fillId="55" borderId="7" applyNumberFormat="0" applyAlignment="0" applyProtection="0"/>
    <xf numFmtId="0" fontId="49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9" fillId="0" borderId="0" applyFont="0" applyFill="0" applyBorder="0" applyProtection="0">
      <alignment/>
    </xf>
    <xf numFmtId="0" fontId="49" fillId="0" borderId="0" applyFont="0" applyFill="0" applyBorder="0" applyProtection="0">
      <alignment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Font="0" applyFill="0" applyBorder="0" applyProtection="0">
      <alignment/>
    </xf>
    <xf numFmtId="0" fontId="49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53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54" fillId="0" borderId="0" applyNumberFormat="0">
      <alignment/>
      <protection/>
    </xf>
    <xf numFmtId="0" fontId="55" fillId="0" borderId="0" applyNumberFormat="0" applyAlignment="0">
      <protection/>
    </xf>
    <xf numFmtId="0" fontId="53" fillId="0" borderId="0">
      <alignment/>
      <protection/>
    </xf>
    <xf numFmtId="0" fontId="53" fillId="0" borderId="0">
      <alignment/>
      <protection/>
    </xf>
    <xf numFmtId="0" fontId="49" fillId="0" borderId="0" applyFont="0" applyFill="0" applyBorder="0" applyProtection="0">
      <alignment/>
    </xf>
    <xf numFmtId="44" fontId="1" fillId="0" borderId="0" applyFont="0" applyFill="0" applyBorder="0" applyAlignment="0" applyProtection="0"/>
    <xf numFmtId="0" fontId="49" fillId="0" borderId="0" applyFont="0" applyFill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0" applyFont="0" applyFill="0" applyBorder="0" applyProtection="0">
      <alignment/>
    </xf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28" fillId="0" borderId="0" applyFont="0" applyFill="0" applyBorder="0" applyAlignment="0" applyProtection="0"/>
    <xf numFmtId="14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8" applyNumberFormat="0" applyFont="0" applyFill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59" fillId="0" borderId="0" applyFont="0" applyFill="0" applyBorder="0" applyAlignment="0" applyProtection="0"/>
    <xf numFmtId="0" fontId="53" fillId="0" borderId="0">
      <alignment/>
      <protection/>
    </xf>
    <xf numFmtId="0" fontId="60" fillId="0" borderId="0" applyFill="0" applyBorder="0" applyProtection="0">
      <alignment horizontal="left"/>
    </xf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6" borderId="0" applyNumberFormat="0" applyBorder="0" applyAlignment="0" applyProtection="0"/>
    <xf numFmtId="0" fontId="61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" fillId="5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9" fillId="0" borderId="0" applyFont="0" applyFill="0" applyBorder="0" applyProtection="0">
      <alignment/>
    </xf>
    <xf numFmtId="0" fontId="64" fillId="0" borderId="0" applyProtection="0">
      <alignment horizontal="right"/>
    </xf>
    <xf numFmtId="0" fontId="65" fillId="0" borderId="9" applyNumberFormat="0" applyProtection="0">
      <alignment/>
    </xf>
    <xf numFmtId="0" fontId="65" fillId="0" borderId="10">
      <alignment horizontal="left"/>
      <protection/>
    </xf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1" applyNumberFormat="0" applyFill="0" applyAlignment="0" applyProtection="0"/>
    <xf numFmtId="0" fontId="67" fillId="0" borderId="12" applyNumberFormat="0" applyFill="0" applyAlignment="0" applyProtection="0"/>
    <xf numFmtId="0" fontId="3" fillId="0" borderId="13" applyNumberFormat="0" applyFill="0" applyAlignment="0" applyProtection="0"/>
    <xf numFmtId="0" fontId="65" fillId="0" borderId="0" applyNumberFormat="0" applyFont="0" applyFill="0" applyAlignment="0" applyProtection="0"/>
    <xf numFmtId="0" fontId="65" fillId="0" borderId="0" applyNumberFormat="0" applyFont="0" applyFill="0" applyAlignment="0" applyProtection="0"/>
    <xf numFmtId="0" fontId="65" fillId="0" borderId="0" applyNumberFormat="0" applyFont="0" applyFill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69" fillId="0" borderId="14" applyNumberFormat="0" applyFill="0" applyAlignment="0" applyProtection="0"/>
    <xf numFmtId="0" fontId="4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0" borderId="17" applyNumberFormat="0" applyFill="0" applyAlignment="0" applyProtection="0"/>
    <xf numFmtId="0" fontId="72" fillId="0" borderId="18" applyNumberFormat="0" applyFill="0" applyAlignment="0" applyProtection="0"/>
    <xf numFmtId="0" fontId="5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74" fillId="0" borderId="0">
      <alignment/>
      <protection/>
    </xf>
    <xf numFmtId="40" fontId="74" fillId="0" borderId="0">
      <alignment/>
      <protection/>
    </xf>
    <xf numFmtId="0" fontId="75" fillId="0" borderId="0" applyNumberFormat="0" applyFill="0" applyBorder="0">
      <alignment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5" fillId="0" borderId="0" applyNumberFormat="0" applyFill="0" applyBorder="0">
      <alignment/>
      <protection locked="0"/>
    </xf>
    <xf numFmtId="0" fontId="75" fillId="0" borderId="0" applyNumberFormat="0" applyFill="0" applyBorder="0">
      <alignment/>
      <protection locked="0"/>
    </xf>
    <xf numFmtId="0" fontId="78" fillId="0" borderId="0" applyNumberFormat="0" applyFill="0" applyBorder="0">
      <alignment/>
      <protection locked="0"/>
    </xf>
    <xf numFmtId="0" fontId="75" fillId="0" borderId="0" applyNumberFormat="0" applyFill="0" applyBorder="0">
      <alignment/>
      <protection locked="0"/>
    </xf>
    <xf numFmtId="0" fontId="75" fillId="0" borderId="0" applyNumberFormat="0" applyFill="0" applyBorder="0">
      <alignment/>
      <protection locked="0"/>
    </xf>
    <xf numFmtId="0" fontId="78" fillId="0" borderId="0" applyNumberFormat="0" applyFill="0" applyBorder="0">
      <alignment/>
      <protection locked="0"/>
    </xf>
    <xf numFmtId="0" fontId="77" fillId="0" borderId="0" applyNumberFormat="0" applyFill="0" applyBorder="0" applyAlignment="0" applyProtection="0"/>
    <xf numFmtId="0" fontId="28" fillId="57" borderId="20" applyNumberFormat="0" applyBorder="0" applyAlignment="0" applyProtection="0"/>
    <xf numFmtId="0" fontId="28" fillId="57" borderId="20" applyNumberFormat="0" applyBorder="0" applyAlignment="0" applyProtection="0"/>
    <xf numFmtId="0" fontId="79" fillId="7" borderId="3" applyNumberFormat="0" applyAlignment="0" applyProtection="0"/>
    <xf numFmtId="0" fontId="79" fillId="7" borderId="3" applyNumberFormat="0" applyAlignment="0" applyProtection="0"/>
    <xf numFmtId="0" fontId="79" fillId="7" borderId="4" applyNumberFormat="0" applyAlignment="0" applyProtection="0"/>
    <xf numFmtId="0" fontId="79" fillId="7" borderId="3" applyNumberFormat="0" applyAlignment="0" applyProtection="0"/>
    <xf numFmtId="0" fontId="80" fillId="7" borderId="3" applyNumberFormat="0" applyAlignment="0" applyProtection="0"/>
    <xf numFmtId="0" fontId="79" fillId="7" borderId="4" applyNumberFormat="0" applyAlignment="0" applyProtection="0"/>
    <xf numFmtId="0" fontId="79" fillId="7" borderId="4" applyNumberFormat="0" applyAlignment="0" applyProtection="0"/>
    <xf numFmtId="0" fontId="80" fillId="7" borderId="3" applyNumberFormat="0" applyAlignment="0" applyProtection="0"/>
    <xf numFmtId="0" fontId="79" fillId="7" borderId="4" applyNumberFormat="0" applyAlignment="0" applyProtection="0"/>
    <xf numFmtId="0" fontId="79" fillId="7" borderId="3" applyNumberFormat="0" applyAlignment="0" applyProtection="0"/>
    <xf numFmtId="0" fontId="79" fillId="7" borderId="3" applyNumberFormat="0" applyAlignment="0" applyProtection="0"/>
    <xf numFmtId="0" fontId="79" fillId="7" borderId="3" applyNumberFormat="0" applyAlignment="0" applyProtection="0"/>
    <xf numFmtId="0" fontId="79" fillId="7" borderId="3" applyNumberFormat="0" applyAlignment="0" applyProtection="0"/>
    <xf numFmtId="0" fontId="79" fillId="7" borderId="3" applyNumberFormat="0" applyAlignment="0" applyProtection="0"/>
    <xf numFmtId="0" fontId="80" fillId="7" borderId="3" applyNumberFormat="0" applyAlignment="0" applyProtection="0"/>
    <xf numFmtId="0" fontId="9" fillId="58" borderId="5" applyNumberFormat="0" applyAlignment="0" applyProtection="0"/>
    <xf numFmtId="41" fontId="39" fillId="2" borderId="21">
      <alignment horizontal="left"/>
      <protection locked="0"/>
    </xf>
    <xf numFmtId="0" fontId="28" fillId="19" borderId="0">
      <alignment/>
      <protection/>
    </xf>
    <xf numFmtId="0" fontId="28" fillId="19" borderId="0">
      <alignment/>
      <protection/>
    </xf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2" fillId="0" borderId="23" applyNumberFormat="0" applyFill="0" applyAlignment="0" applyProtection="0"/>
    <xf numFmtId="0" fontId="23" fillId="0" borderId="24" applyNumberFormat="0" applyFont="0">
      <alignment/>
      <protection/>
    </xf>
    <xf numFmtId="0" fontId="23" fillId="0" borderId="25" applyNumberFormat="0" applyFont="0">
      <alignment/>
      <protection/>
    </xf>
    <xf numFmtId="0" fontId="49" fillId="0" borderId="0" applyFont="0" applyFill="0" applyBorder="0" applyProtection="0">
      <alignment/>
    </xf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4" fillId="2" borderId="0" applyNumberFormat="0" applyBorder="0" applyAlignment="0" applyProtection="0"/>
    <xf numFmtId="0" fontId="83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" fillId="59" borderId="0" applyNumberFormat="0" applyBorder="0" applyAlignment="0" applyProtection="0"/>
    <xf numFmtId="37" fontId="85" fillId="0" borderId="0">
      <alignment/>
      <protection/>
    </xf>
    <xf numFmtId="178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87" fillId="0" borderId="0">
      <alignment/>
      <protection/>
    </xf>
    <xf numFmtId="0" fontId="28" fillId="0" borderId="0">
      <alignment/>
      <protection/>
    </xf>
    <xf numFmtId="0" fontId="87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88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0" borderId="26" applyNumberFormat="0" applyFont="0" applyAlignment="0" applyProtection="0"/>
    <xf numFmtId="0" fontId="1" fillId="10" borderId="26" applyNumberFormat="0" applyFont="0" applyAlignment="0" applyProtection="0"/>
    <xf numFmtId="0" fontId="1" fillId="10" borderId="26" applyNumberFormat="0" applyFont="0" applyAlignment="0" applyProtection="0"/>
    <xf numFmtId="0" fontId="1" fillId="10" borderId="4" applyNumberFormat="0" applyFont="0" applyAlignment="0" applyProtection="0"/>
    <xf numFmtId="0" fontId="1" fillId="10" borderId="4" applyNumberFormat="0" applyFont="0" applyAlignment="0" applyProtection="0"/>
    <xf numFmtId="0" fontId="1" fillId="10" borderId="4" applyNumberFormat="0" applyFont="0" applyAlignment="0" applyProtection="0"/>
    <xf numFmtId="0" fontId="1" fillId="10" borderId="4" applyNumberFormat="0" applyFont="0" applyAlignment="0" applyProtection="0"/>
    <xf numFmtId="0" fontId="1" fillId="10" borderId="26" applyNumberFormat="0" applyFont="0" applyAlignment="0" applyProtection="0"/>
    <xf numFmtId="0" fontId="1" fillId="10" borderId="4" applyNumberFormat="0" applyFont="0" applyAlignment="0" applyProtection="0"/>
    <xf numFmtId="0" fontId="1" fillId="10" borderId="26" applyNumberFormat="0" applyFont="0" applyAlignment="0" applyProtection="0"/>
    <xf numFmtId="0" fontId="35" fillId="10" borderId="26" applyNumberFormat="0" applyFont="0" applyAlignment="0" applyProtection="0"/>
    <xf numFmtId="0" fontId="35" fillId="10" borderId="26" applyNumberFormat="0" applyFont="0" applyAlignment="0" applyProtection="0"/>
    <xf numFmtId="0" fontId="35" fillId="60" borderId="27" applyNumberFormat="0" applyFont="0" applyAlignment="0" applyProtection="0"/>
    <xf numFmtId="0" fontId="1" fillId="10" borderId="26" applyNumberFormat="0" applyFont="0" applyAlignment="0" applyProtection="0"/>
    <xf numFmtId="0" fontId="1" fillId="10" borderId="26" applyNumberFormat="0" applyFont="0" applyAlignment="0" applyProtection="0"/>
    <xf numFmtId="0" fontId="1" fillId="10" borderId="26" applyNumberFormat="0" applyFont="0" applyAlignment="0" applyProtection="0"/>
    <xf numFmtId="0" fontId="89" fillId="3" borderId="28" applyNumberFormat="0" applyAlignment="0" applyProtection="0"/>
    <xf numFmtId="0" fontId="89" fillId="3" borderId="28" applyNumberFormat="0" applyAlignment="0" applyProtection="0"/>
    <xf numFmtId="0" fontId="89" fillId="25" borderId="28" applyNumberFormat="0" applyAlignment="0" applyProtection="0"/>
    <xf numFmtId="0" fontId="89" fillId="3" borderId="28" applyNumberFormat="0" applyAlignment="0" applyProtection="0"/>
    <xf numFmtId="0" fontId="90" fillId="19" borderId="28" applyNumberFormat="0" applyAlignment="0" applyProtection="0"/>
    <xf numFmtId="0" fontId="89" fillId="25" borderId="28" applyNumberFormat="0" applyAlignment="0" applyProtection="0"/>
    <xf numFmtId="0" fontId="89" fillId="25" borderId="28" applyNumberFormat="0" applyAlignment="0" applyProtection="0"/>
    <xf numFmtId="0" fontId="90" fillId="19" borderId="28" applyNumberFormat="0" applyAlignment="0" applyProtection="0"/>
    <xf numFmtId="0" fontId="89" fillId="25" borderId="28" applyNumberFormat="0" applyAlignment="0" applyProtection="0"/>
    <xf numFmtId="0" fontId="90" fillId="19" borderId="28" applyNumberFormat="0" applyAlignment="0" applyProtection="0"/>
    <xf numFmtId="0" fontId="10" fillId="54" borderId="29" applyNumberFormat="0" applyAlignment="0" applyProtection="0"/>
    <xf numFmtId="1" fontId="91" fillId="0" borderId="0" applyProtection="0">
      <alignment horizontal="right" vertical="center"/>
    </xf>
    <xf numFmtId="0" fontId="53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0" borderId="0" applyNumberFormat="0" applyFont="0" applyFill="0" applyBorder="0" applyProtection="0">
      <alignment/>
    </xf>
    <xf numFmtId="0" fontId="92" fillId="0" borderId="0" applyNumberFormat="0" applyFont="0" applyFill="0" applyBorder="0" applyProtection="0">
      <alignment/>
    </xf>
    <xf numFmtId="0" fontId="92" fillId="0" borderId="0" applyNumberFormat="0" applyFont="0" applyFill="0" applyBorder="0" applyProtection="0">
      <alignment/>
    </xf>
    <xf numFmtId="15" fontId="92" fillId="0" borderId="0" applyFont="0" applyFill="0" applyBorder="0" applyAlignment="0" applyProtection="0"/>
    <xf numFmtId="15" fontId="92" fillId="0" borderId="0" applyFont="0" applyFill="0" applyBorder="0" applyAlignment="0" applyProtection="0"/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30">
      <alignment horizontal="center"/>
      <protection/>
    </xf>
    <xf numFmtId="0" fontId="93" fillId="0" borderId="30">
      <alignment horizontal="center"/>
      <protection/>
    </xf>
    <xf numFmtId="0" fontId="93" fillId="0" borderId="30">
      <alignment horizontal="center"/>
      <protection/>
    </xf>
    <xf numFmtId="0" fontId="93" fillId="0" borderId="30">
      <alignment horizontal="center"/>
      <protection/>
    </xf>
    <xf numFmtId="0" fontId="93" fillId="0" borderId="30">
      <alignment horizontal="center"/>
      <protection/>
    </xf>
    <xf numFmtId="0" fontId="93" fillId="0" borderId="30">
      <alignment horizontal="center"/>
      <protection/>
    </xf>
    <xf numFmtId="0" fontId="93" fillId="0" borderId="30">
      <alignment horizontal="center"/>
      <protection/>
    </xf>
    <xf numFmtId="3" fontId="92" fillId="0" borderId="0" applyFont="0" applyFill="0" applyBorder="0" applyAlignment="0" applyProtection="0"/>
    <xf numFmtId="3" fontId="92" fillId="0" borderId="0" applyFont="0" applyFill="0" applyBorder="0" applyAlignment="0" applyProtection="0"/>
    <xf numFmtId="3" fontId="92" fillId="0" borderId="0" applyFont="0" applyFill="0" applyBorder="0" applyAlignment="0" applyProtection="0"/>
    <xf numFmtId="0" fontId="92" fillId="61" borderId="0" applyNumberFormat="0" applyFont="0" applyBorder="0" applyAlignment="0" applyProtection="0"/>
    <xf numFmtId="0" fontId="92" fillId="61" borderId="0" applyNumberFormat="0" applyFont="0" applyBorder="0" applyAlignment="0" applyProtection="0"/>
    <xf numFmtId="0" fontId="92" fillId="61" borderId="0" applyNumberFormat="0" applyFont="0" applyBorder="0" applyAlignment="0" applyProtection="0"/>
    <xf numFmtId="179" fontId="60" fillId="0" borderId="31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Protection="0">
      <alignment/>
    </xf>
    <xf numFmtId="180" fontId="1" fillId="0" borderId="0" applyFont="0" applyFill="0">
      <alignment/>
      <protection/>
    </xf>
    <xf numFmtId="180" fontId="1" fillId="0" borderId="0" applyFont="0" applyFill="0">
      <alignment/>
      <protection/>
    </xf>
    <xf numFmtId="0" fontId="96" fillId="19" borderId="0" applyNumberFormat="0" applyFont="0" applyBorder="0" applyAlignment="0" applyProtection="0"/>
    <xf numFmtId="39" fontId="1" fillId="62" borderId="0">
      <alignment/>
      <protection/>
    </xf>
    <xf numFmtId="39" fontId="1" fillId="62" borderId="0">
      <alignment/>
      <protection/>
    </xf>
    <xf numFmtId="38" fontId="28" fillId="0" borderId="32">
      <alignment/>
      <protection/>
    </xf>
    <xf numFmtId="38" fontId="28" fillId="0" borderId="32">
      <alignment/>
      <protection/>
    </xf>
    <xf numFmtId="38" fontId="74" fillId="0" borderId="33">
      <alignment/>
      <protection/>
    </xf>
    <xf numFmtId="39" fontId="95" fillId="63" borderId="0">
      <alignment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40" fontId="97" fillId="0" borderId="0" applyBorder="0">
      <alignment horizontal="right"/>
      <protection/>
    </xf>
    <xf numFmtId="0" fontId="98" fillId="0" borderId="0" applyBorder="0" applyProtection="0">
      <alignment vertical="center"/>
    </xf>
    <xf numFmtId="0" fontId="98" fillId="0" borderId="34" applyBorder="0" applyProtection="0">
      <alignment horizontal="right" vertical="center"/>
    </xf>
    <xf numFmtId="0" fontId="99" fillId="20" borderId="0" applyBorder="0" applyProtection="0">
      <alignment horizontal="centerContinuous" vertical="center"/>
    </xf>
    <xf numFmtId="0" fontId="99" fillId="64" borderId="34" applyBorder="0" applyProtection="0">
      <alignment horizontal="centerContinuous" vertical="center"/>
    </xf>
    <xf numFmtId="0" fontId="74" fillId="0" borderId="0" applyBorder="0" applyProtection="0">
      <alignment horizontal="left"/>
    </xf>
    <xf numFmtId="0" fontId="100" fillId="0" borderId="0" applyFill="0" applyBorder="0" applyProtection="0">
      <alignment horizontal="left"/>
    </xf>
    <xf numFmtId="0" fontId="28" fillId="0" borderId="31" applyFill="0" applyBorder="0" applyProtection="0">
      <alignment horizontal="left" vertical="top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57" borderId="0">
      <alignment horizontal="left" wrapText="1"/>
      <protection/>
    </xf>
    <xf numFmtId="0" fontId="104" fillId="0" borderId="0">
      <alignment horizontal="left" vertical="center"/>
      <protection/>
    </xf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46" fillId="0" borderId="35" applyNumberFormat="0" applyFill="0" applyAlignment="0" applyProtection="0"/>
    <xf numFmtId="0" fontId="105" fillId="0" borderId="35" applyNumberFormat="0" applyFill="0" applyAlignment="0" applyProtection="0"/>
    <xf numFmtId="0" fontId="106" fillId="0" borderId="36" applyNumberFormat="0" applyFill="0" applyAlignment="0" applyProtection="0"/>
    <xf numFmtId="0" fontId="105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106" fillId="0" borderId="36" applyNumberFormat="0" applyFill="0" applyAlignment="0" applyProtection="0"/>
    <xf numFmtId="0" fontId="46" fillId="0" borderId="35" applyNumberFormat="0" applyFill="0" applyAlignment="0" applyProtection="0"/>
    <xf numFmtId="0" fontId="106" fillId="0" borderId="36" applyNumberFormat="0" applyFill="0" applyAlignment="0" applyProtection="0"/>
    <xf numFmtId="0" fontId="16" fillId="0" borderId="37" applyNumberFormat="0" applyFill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20" applyFill="1" applyBorder="1" applyAlignment="1">
      <alignment horizontal="center"/>
      <protection/>
    </xf>
    <xf numFmtId="0" fontId="16" fillId="0" borderId="0" xfId="20" applyFont="1" applyFill="1" applyBorder="1" applyAlignment="1">
      <alignment/>
      <protection/>
    </xf>
    <xf numFmtId="0" fontId="18" fillId="0" borderId="0" xfId="20" applyFont="1" applyFill="1" applyBorder="1" applyAlignment="1">
      <alignment horizont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0" fillId="0" borderId="0" xfId="20" applyFill="1">
      <alignment/>
      <protection/>
    </xf>
    <xf numFmtId="0" fontId="16" fillId="0" borderId="0" xfId="20" applyFont="1" applyFill="1" applyBorder="1" applyAlignment="1">
      <alignment horizontal="center" wrapText="1"/>
      <protection/>
    </xf>
    <xf numFmtId="43" fontId="20" fillId="0" borderId="0" xfId="18" applyFont="1" applyFill="1" applyBorder="1" applyAlignment="1">
      <alignment horizontal="center"/>
    </xf>
    <xf numFmtId="0" fontId="0" fillId="0" borderId="0" xfId="20" applyFill="1" applyBorder="1">
      <alignment/>
      <protection/>
    </xf>
    <xf numFmtId="0" fontId="20" fillId="0" borderId="0" xfId="20" applyFont="1" applyFill="1" applyBorder="1">
      <alignment/>
      <protection/>
    </xf>
    <xf numFmtId="0" fontId="1" fillId="0" borderId="0" xfId="21" applyFill="1" applyBorder="1">
      <alignment/>
      <protection/>
    </xf>
    <xf numFmtId="0" fontId="1" fillId="0" borderId="0" xfId="22" applyFont="1" applyFill="1" applyBorder="1">
      <alignment/>
      <protection/>
    </xf>
    <xf numFmtId="164" fontId="20" fillId="0" borderId="0" xfId="18" applyNumberFormat="1" applyFont="1" applyFill="1" applyBorder="1"/>
    <xf numFmtId="0" fontId="1" fillId="0" borderId="0" xfId="22" applyFont="1" applyFill="1" applyBorder="1" applyAlignment="1">
      <alignment horizontal="left" indent="2"/>
      <protection/>
    </xf>
    <xf numFmtId="164" fontId="1" fillId="0" borderId="0" xfId="18" applyNumberFormat="1" applyFont="1" applyFill="1" applyBorder="1"/>
    <xf numFmtId="164" fontId="21" fillId="0" borderId="0" xfId="18" applyNumberFormat="1" applyFont="1" applyFill="1" applyBorder="1"/>
    <xf numFmtId="164" fontId="22" fillId="0" borderId="0" xfId="18" applyNumberFormat="1" applyFont="1" applyFill="1"/>
    <xf numFmtId="0" fontId="1" fillId="0" borderId="0" xfId="23" applyFill="1" applyBorder="1">
      <alignment/>
      <protection/>
    </xf>
    <xf numFmtId="0" fontId="1" fillId="0" borderId="0" xfId="24" applyFill="1" applyBorder="1">
      <alignment/>
      <protection/>
    </xf>
    <xf numFmtId="0" fontId="1" fillId="0" borderId="0" xfId="25" applyFill="1" applyBorder="1">
      <alignment/>
      <protection/>
    </xf>
    <xf numFmtId="0" fontId="1" fillId="0" borderId="0" xfId="26" applyFont="1" applyFill="1" applyBorder="1" applyAlignment="1">
      <alignment horizontal="left" indent="3"/>
      <protection/>
    </xf>
    <xf numFmtId="0" fontId="0" fillId="0" borderId="0" xfId="26" applyFont="1" applyFill="1" applyBorder="1" applyAlignment="1">
      <alignment horizontal="left" indent="3"/>
      <protection/>
    </xf>
    <xf numFmtId="164" fontId="0" fillId="0" borderId="0" xfId="18" applyNumberFormat="1" applyFont="1" applyFill="1" applyBorder="1"/>
    <xf numFmtId="165" fontId="1" fillId="0" borderId="0" xfId="27" applyNumberFormat="1" applyFont="1" applyFill="1" applyBorder="1" applyAlignment="1">
      <alignment horizontal="left" indent="2"/>
    </xf>
    <xf numFmtId="0" fontId="1" fillId="0" borderId="0" xfId="28" applyFont="1" applyFill="1" applyBorder="1">
      <alignment/>
      <protection/>
    </xf>
    <xf numFmtId="0" fontId="1" fillId="0" borderId="0" xfId="29" applyFill="1" applyBorder="1">
      <alignment/>
      <protection/>
    </xf>
    <xf numFmtId="0" fontId="1" fillId="0" borderId="0" xfId="30" applyFill="1" applyBorder="1">
      <alignment/>
      <protection/>
    </xf>
    <xf numFmtId="0" fontId="1" fillId="0" borderId="0" xfId="31" applyFont="1" applyFill="1" applyBorder="1">
      <alignment/>
      <protection/>
    </xf>
    <xf numFmtId="0" fontId="1" fillId="0" borderId="0" xfId="31" applyFill="1" applyBorder="1">
      <alignment/>
      <protection/>
    </xf>
    <xf numFmtId="0" fontId="23" fillId="0" borderId="0" xfId="31" applyFont="1" applyFill="1" applyBorder="1">
      <alignment/>
      <protection/>
    </xf>
    <xf numFmtId="164" fontId="24" fillId="0" borderId="0" xfId="18" applyNumberFormat="1" applyFont="1" applyFill="1" applyBorder="1"/>
    <xf numFmtId="0" fontId="0" fillId="0" borderId="0" xfId="20" applyFill="1" applyAlignment="1">
      <alignment horizontal="center"/>
      <protection/>
    </xf>
    <xf numFmtId="164" fontId="0" fillId="0" borderId="0" xfId="18" applyNumberFormat="1" applyFont="1" applyFill="1"/>
    <xf numFmtId="0" fontId="18" fillId="0" borderId="0" xfId="18" applyNumberFormat="1" applyFont="1" applyFill="1" applyBorder="1" applyAlignment="1">
      <alignment horizontal="center"/>
    </xf>
    <xf numFmtId="0" fontId="25" fillId="0" borderId="0" xfId="32" applyFont="1" applyFill="1" applyBorder="1">
      <alignment/>
      <protection/>
    </xf>
    <xf numFmtId="0" fontId="26" fillId="0" borderId="0" xfId="20" applyFont="1" applyFill="1" applyBorder="1">
      <alignment/>
      <protection/>
    </xf>
    <xf numFmtId="0" fontId="1" fillId="0" borderId="0" xfId="33" applyFont="1" applyFill="1" applyBorder="1">
      <alignment/>
      <protection/>
    </xf>
    <xf numFmtId="0" fontId="1" fillId="0" borderId="0" xfId="34" applyFont="1" applyFill="1" applyBorder="1" applyAlignment="1">
      <alignment horizontal="left" indent="2"/>
      <protection/>
    </xf>
    <xf numFmtId="0" fontId="1" fillId="0" borderId="0" xfId="35" applyFill="1" applyBorder="1" applyAlignment="1">
      <alignment horizontal="left" indent="2"/>
      <protection/>
    </xf>
    <xf numFmtId="0" fontId="1" fillId="0" borderId="0" xfId="35" applyFont="1" applyFill="1" applyBorder="1" applyAlignment="1">
      <alignment horizontal="left" indent="4"/>
      <protection/>
    </xf>
    <xf numFmtId="0" fontId="1" fillId="0" borderId="0" xfId="36" applyFont="1" applyFill="1" applyBorder="1" applyAlignment="1">
      <alignment horizontal="left" indent="4"/>
      <protection/>
    </xf>
    <xf numFmtId="0" fontId="1" fillId="0" borderId="0" xfId="37" applyFont="1" applyFill="1" applyBorder="1">
      <alignment/>
      <protection/>
    </xf>
    <xf numFmtId="0" fontId="25" fillId="0" borderId="0" xfId="38" applyFont="1" applyFill="1" applyBorder="1">
      <alignment/>
      <protection/>
    </xf>
    <xf numFmtId="0" fontId="16" fillId="0" borderId="0" xfId="20" applyFont="1" applyFill="1" applyBorder="1">
      <alignment/>
      <protection/>
    </xf>
    <xf numFmtId="0" fontId="1" fillId="0" borderId="0" xfId="39" applyFill="1" applyBorder="1">
      <alignment/>
      <protection/>
    </xf>
    <xf numFmtId="0" fontId="1" fillId="0" borderId="0" xfId="39" applyFont="1" applyFill="1" applyBorder="1" applyAlignment="1">
      <alignment horizontal="left"/>
      <protection/>
    </xf>
    <xf numFmtId="0" fontId="1" fillId="0" borderId="0" xfId="40" applyFont="1" applyFill="1" applyBorder="1" applyAlignment="1">
      <alignment horizontal="left" indent="2"/>
      <protection/>
    </xf>
    <xf numFmtId="0" fontId="25" fillId="0" borderId="0" xfId="41" applyFont="1" applyFill="1" applyBorder="1">
      <alignment/>
      <protection/>
    </xf>
    <xf numFmtId="0" fontId="1" fillId="0" borderId="0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1" fillId="0" borderId="0" xfId="43" applyFont="1" applyFill="1" applyBorder="1" applyAlignment="1">
      <alignment horizontal="left" indent="2"/>
      <protection/>
    </xf>
    <xf numFmtId="0" fontId="1" fillId="0" borderId="0" xfId="44" applyFill="1" applyBorder="1">
      <alignment/>
      <protection/>
    </xf>
    <xf numFmtId="164" fontId="27" fillId="0" borderId="0" xfId="18" applyNumberFormat="1" applyFont="1" applyFill="1" applyBorder="1"/>
    <xf numFmtId="0" fontId="1" fillId="0" borderId="0" xfId="45" applyFill="1" applyBorder="1">
      <alignment/>
      <protection/>
    </xf>
    <xf numFmtId="0" fontId="1" fillId="0" borderId="0" xfId="46" applyFill="1" applyBorder="1">
      <alignment/>
      <protection/>
    </xf>
    <xf numFmtId="164" fontId="20" fillId="0" borderId="0" xfId="20" applyNumberFormat="1" applyFont="1" applyFill="1" applyBorder="1">
      <alignment/>
      <protection/>
    </xf>
  </cellXfs>
  <cellStyles count="23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10" xfId="21"/>
    <cellStyle name="Normal 311" xfId="22"/>
    <cellStyle name="Normal 312" xfId="23"/>
    <cellStyle name="Normal 313" xfId="24"/>
    <cellStyle name="Normal 314" xfId="25"/>
    <cellStyle name="Normal 315" xfId="26"/>
    <cellStyle name="Comma 2" xfId="27"/>
    <cellStyle name="Normal 316" xfId="28"/>
    <cellStyle name="Normal 317" xfId="29"/>
    <cellStyle name="Normal 318" xfId="30"/>
    <cellStyle name="Normal 319" xfId="31"/>
    <cellStyle name="Normal 320" xfId="32"/>
    <cellStyle name="Normal 321" xfId="33"/>
    <cellStyle name="Normal 322" xfId="34"/>
    <cellStyle name="Normal 323" xfId="35"/>
    <cellStyle name="Normal 12" xfId="36"/>
    <cellStyle name="Normal 325" xfId="37"/>
    <cellStyle name="Normal 326" xfId="38"/>
    <cellStyle name="Normal 327" xfId="39"/>
    <cellStyle name="Normal 328" xfId="40"/>
    <cellStyle name="Normal 329" xfId="41"/>
    <cellStyle name="Normal 330" xfId="42"/>
    <cellStyle name="Normal 331" xfId="43"/>
    <cellStyle name="Normal 332" xfId="44"/>
    <cellStyle name="Normal 333" xfId="45"/>
    <cellStyle name="Normal 334" xfId="46"/>
    <cellStyle name="_%(SignOnly)" xfId="47"/>
    <cellStyle name="_%(SignSpaceOnly)" xfId="48"/>
    <cellStyle name="_Chelan Debt Forecast 12.19.05" xfId="49"/>
    <cellStyle name="_Chelan Debt Forecast 12.19.05 2" xfId="50"/>
    <cellStyle name="_Comma" xfId="51"/>
    <cellStyle name="_Costs not in AURORA 06GRC" xfId="52"/>
    <cellStyle name="_Costs not in AURORA 06GRC 2" xfId="53"/>
    <cellStyle name="_Costs not in KWI3000 '06Budget" xfId="54"/>
    <cellStyle name="_Costs not in KWI3000 '06Budget 2" xfId="55"/>
    <cellStyle name="_Currency" xfId="56"/>
    <cellStyle name="_CurrencySpace" xfId="57"/>
    <cellStyle name="_Euro" xfId="58"/>
    <cellStyle name="_Fuel Prices 4-14" xfId="59"/>
    <cellStyle name="_Fuel Prices 4-14 2" xfId="60"/>
    <cellStyle name="_Heading" xfId="61"/>
    <cellStyle name="_Highlight" xfId="62"/>
    <cellStyle name="_Multiple" xfId="63"/>
    <cellStyle name="_MultipleSpace" xfId="64"/>
    <cellStyle name="_Power Cost Value Copy 11.30.05 gas 1.09.06 AURORA at 1.10.06" xfId="65"/>
    <cellStyle name="_Power Cost Value Copy 11.30.05 gas 1.09.06 AURORA at 1.10.06 2" xfId="66"/>
    <cellStyle name="_Recon to Darrin's 5.11.05 proforma" xfId="67"/>
    <cellStyle name="_Recon to Darrin's 5.11.05 proforma 2" xfId="68"/>
    <cellStyle name="_SubHeading" xfId="69"/>
    <cellStyle name="_Table" xfId="70"/>
    <cellStyle name="_Table_QC" xfId="71"/>
    <cellStyle name="_TableHead" xfId="72"/>
    <cellStyle name="_TableHead_QC" xfId="73"/>
    <cellStyle name="_TableRowHead" xfId="74"/>
    <cellStyle name="_TableSuperHead" xfId="75"/>
    <cellStyle name="_Value Copy 11 30 05 gas 12 09 05 AURORA at 12 14 05" xfId="76"/>
    <cellStyle name="_Value Copy 11 30 05 gas 12 09 05 AURORA at 12 14 05 2" xfId="77"/>
    <cellStyle name="20% - Accent1 2" xfId="78"/>
    <cellStyle name="20% - Accent1 2 2" xfId="79"/>
    <cellStyle name="20% - Accent1 2 2 2" xfId="80"/>
    <cellStyle name="20% - Accent1 2 2 3" xfId="81"/>
    <cellStyle name="20% - Accent1 2 2 4" xfId="82"/>
    <cellStyle name="20% - Accent1 2 3" xfId="83"/>
    <cellStyle name="20% - Accent1 2 4" xfId="84"/>
    <cellStyle name="20% - Accent1 2 5" xfId="85"/>
    <cellStyle name="20% - Accent1 2 6" xfId="86"/>
    <cellStyle name="20% - Accent1 2_QC Sheet" xfId="87"/>
    <cellStyle name="20% - Accent1 3" xfId="88"/>
    <cellStyle name="20% - Accent1 4" xfId="89"/>
    <cellStyle name="20% - Accent2 2" xfId="90"/>
    <cellStyle name="20% - Accent2 2 2" xfId="91"/>
    <cellStyle name="20% - Accent2 2 2 2" xfId="92"/>
    <cellStyle name="20% - Accent2 2 2 3" xfId="93"/>
    <cellStyle name="20% - Accent2 2 2 4" xfId="94"/>
    <cellStyle name="20% - Accent2 2 3" xfId="95"/>
    <cellStyle name="20% - Accent2 2 4" xfId="96"/>
    <cellStyle name="20% - Accent2 2 5" xfId="97"/>
    <cellStyle name="20% - Accent2 2 6" xfId="98"/>
    <cellStyle name="20% - Accent2 2_QC Sheet" xfId="99"/>
    <cellStyle name="20% - Accent2 3" xfId="100"/>
    <cellStyle name="20% - Accent2 4" xfId="101"/>
    <cellStyle name="20% - Accent3 2" xfId="102"/>
    <cellStyle name="20% - Accent3 2 2" xfId="103"/>
    <cellStyle name="20% - Accent3 2 2 2" xfId="104"/>
    <cellStyle name="20% - Accent3 2 2 3" xfId="105"/>
    <cellStyle name="20% - Accent3 2 2 4" xfId="106"/>
    <cellStyle name="20% - Accent3 2 3" xfId="107"/>
    <cellStyle name="20% - Accent3 2 4" xfId="108"/>
    <cellStyle name="20% - Accent3 2 5" xfId="109"/>
    <cellStyle name="20% - Accent3 2 6" xfId="110"/>
    <cellStyle name="20% - Accent3 2_QC Sheet" xfId="111"/>
    <cellStyle name="20% - Accent3 3" xfId="112"/>
    <cellStyle name="20% - Accent3 4" xfId="113"/>
    <cellStyle name="20% - Accent4 2" xfId="114"/>
    <cellStyle name="20% - Accent4 2 2" xfId="115"/>
    <cellStyle name="20% - Accent4 2 2 2" xfId="116"/>
    <cellStyle name="20% - Accent4 2 2 3" xfId="117"/>
    <cellStyle name="20% - Accent4 2 2 4" xfId="118"/>
    <cellStyle name="20% - Accent4 2 3" xfId="119"/>
    <cellStyle name="20% - Accent4 2 4" xfId="120"/>
    <cellStyle name="20% - Accent4 2 5" xfId="121"/>
    <cellStyle name="20% - Accent4 2 6" xfId="122"/>
    <cellStyle name="20% - Accent4 2_QC Sheet" xfId="123"/>
    <cellStyle name="20% - Accent4 3" xfId="124"/>
    <cellStyle name="20% - Accent4 4" xfId="125"/>
    <cellStyle name="20% - Accent5 2" xfId="126"/>
    <cellStyle name="20% - Accent5 2 2" xfId="127"/>
    <cellStyle name="20% - Accent5 2 2 2" xfId="128"/>
    <cellStyle name="20% - Accent5 2 2 3" xfId="129"/>
    <cellStyle name="20% - Accent5 2 2 4" xfId="130"/>
    <cellStyle name="20% - Accent5 2 3" xfId="131"/>
    <cellStyle name="20% - Accent5 2 4" xfId="132"/>
    <cellStyle name="20% - Accent5 2 5" xfId="133"/>
    <cellStyle name="20% - Accent5 2 6" xfId="134"/>
    <cellStyle name="20% - Accent5 2_QC Sheet" xfId="135"/>
    <cellStyle name="20% - Accent5 3" xfId="136"/>
    <cellStyle name="20% - Accent5 4" xfId="137"/>
    <cellStyle name="20% - Accent6 2" xfId="138"/>
    <cellStyle name="20% - Accent6 2 2" xfId="139"/>
    <cellStyle name="20% - Accent6 2 2 2" xfId="140"/>
    <cellStyle name="20% - Accent6 2 2 3" xfId="141"/>
    <cellStyle name="20% - Accent6 2 2 4" xfId="142"/>
    <cellStyle name="20% - Accent6 2 3" xfId="143"/>
    <cellStyle name="20% - Accent6 2 4" xfId="144"/>
    <cellStyle name="20% - Accent6 2 5" xfId="145"/>
    <cellStyle name="20% - Accent6 2 6" xfId="146"/>
    <cellStyle name="20% - Accent6 2_QC Sheet" xfId="147"/>
    <cellStyle name="20% - Accent6 3" xfId="148"/>
    <cellStyle name="20% - Accent6 4" xfId="149"/>
    <cellStyle name="40% - Accent1 2" xfId="150"/>
    <cellStyle name="40% - Accent1 2 2" xfId="151"/>
    <cellStyle name="40% - Accent1 2 2 2" xfId="152"/>
    <cellStyle name="40% - Accent1 2 2 3" xfId="153"/>
    <cellStyle name="40% - Accent1 2 2 4" xfId="154"/>
    <cellStyle name="40% - Accent1 2 3" xfId="155"/>
    <cellStyle name="40% - Accent1 2 4" xfId="156"/>
    <cellStyle name="40% - Accent1 2 5" xfId="157"/>
    <cellStyle name="40% - Accent1 2 6" xfId="158"/>
    <cellStyle name="40% - Accent1 2_QC Sheet" xfId="159"/>
    <cellStyle name="40% - Accent1 3" xfId="160"/>
    <cellStyle name="40% - Accent1 4" xfId="161"/>
    <cellStyle name="40% - Accent2 2" xfId="162"/>
    <cellStyle name="40% - Accent2 2 2" xfId="163"/>
    <cellStyle name="40% - Accent2 2 2 2" xfId="164"/>
    <cellStyle name="40% - Accent2 2 2 3" xfId="165"/>
    <cellStyle name="40% - Accent2 2 2 4" xfId="166"/>
    <cellStyle name="40% - Accent2 2 3" xfId="167"/>
    <cellStyle name="40% - Accent2 2 4" xfId="168"/>
    <cellStyle name="40% - Accent2 2 5" xfId="169"/>
    <cellStyle name="40% - Accent2 2 6" xfId="170"/>
    <cellStyle name="40% - Accent2 2_QC Sheet" xfId="171"/>
    <cellStyle name="40% - Accent2 3" xfId="172"/>
    <cellStyle name="40% - Accent2 4" xfId="173"/>
    <cellStyle name="40% - Accent3 2" xfId="174"/>
    <cellStyle name="40% - Accent3 2 2" xfId="175"/>
    <cellStyle name="40% - Accent3 2 2 2" xfId="176"/>
    <cellStyle name="40% - Accent3 2 2 3" xfId="177"/>
    <cellStyle name="40% - Accent3 2 2 4" xfId="178"/>
    <cellStyle name="40% - Accent3 2 3" xfId="179"/>
    <cellStyle name="40% - Accent3 2 4" xfId="180"/>
    <cellStyle name="40% - Accent3 2 5" xfId="181"/>
    <cellStyle name="40% - Accent3 2 6" xfId="182"/>
    <cellStyle name="40% - Accent3 2_QC Sheet" xfId="183"/>
    <cellStyle name="40% - Accent3 3" xfId="184"/>
    <cellStyle name="40% - Accent3 4" xfId="185"/>
    <cellStyle name="40% - Accent4 2" xfId="186"/>
    <cellStyle name="40% - Accent4 2 2" xfId="187"/>
    <cellStyle name="40% - Accent4 2 2 2" xfId="188"/>
    <cellStyle name="40% - Accent4 2 2 3" xfId="189"/>
    <cellStyle name="40% - Accent4 2 2 4" xfId="190"/>
    <cellStyle name="40% - Accent4 2 3" xfId="191"/>
    <cellStyle name="40% - Accent4 2 4" xfId="192"/>
    <cellStyle name="40% - Accent4 2 5" xfId="193"/>
    <cellStyle name="40% - Accent4 2 6" xfId="194"/>
    <cellStyle name="40% - Accent4 2_QC Sheet" xfId="195"/>
    <cellStyle name="40% - Accent4 3" xfId="196"/>
    <cellStyle name="40% - Accent4 4" xfId="197"/>
    <cellStyle name="40% - Accent5 2" xfId="198"/>
    <cellStyle name="40% - Accent5 2 2" xfId="199"/>
    <cellStyle name="40% - Accent5 2 2 2" xfId="200"/>
    <cellStyle name="40% - Accent5 2 2 3" xfId="201"/>
    <cellStyle name="40% - Accent5 2 2 4" xfId="202"/>
    <cellStyle name="40% - Accent5 2 3" xfId="203"/>
    <cellStyle name="40% - Accent5 2 4" xfId="204"/>
    <cellStyle name="40% - Accent5 2 5" xfId="205"/>
    <cellStyle name="40% - Accent5 2 6" xfId="206"/>
    <cellStyle name="40% - Accent5 2_QC Sheet" xfId="207"/>
    <cellStyle name="40% - Accent5 3" xfId="208"/>
    <cellStyle name="40% - Accent5 4" xfId="209"/>
    <cellStyle name="40% - Accent6 2" xfId="210"/>
    <cellStyle name="40% - Accent6 2 2" xfId="211"/>
    <cellStyle name="40% - Accent6 2 2 2" xfId="212"/>
    <cellStyle name="40% - Accent6 2 2 3" xfId="213"/>
    <cellStyle name="40% - Accent6 2 2 4" xfId="214"/>
    <cellStyle name="40% - Accent6 2 3" xfId="215"/>
    <cellStyle name="40% - Accent6 2 4" xfId="216"/>
    <cellStyle name="40% - Accent6 2 5" xfId="217"/>
    <cellStyle name="40% - Accent6 2 6" xfId="218"/>
    <cellStyle name="40% - Accent6 2_QC Sheet" xfId="219"/>
    <cellStyle name="40% - Accent6 3" xfId="220"/>
    <cellStyle name="40% - Accent6 4" xfId="221"/>
    <cellStyle name="60% - Accent1 2" xfId="222"/>
    <cellStyle name="60% - Accent1 2 2" xfId="223"/>
    <cellStyle name="60% - Accent1 2 2 2" xfId="224"/>
    <cellStyle name="60% - Accent1 2 2 3" xfId="225"/>
    <cellStyle name="60% - Accent1 2 2 4" xfId="226"/>
    <cellStyle name="60% - Accent1 2 3" xfId="227"/>
    <cellStyle name="60% - Accent1 2 4" xfId="228"/>
    <cellStyle name="60% - Accent1 2 5" xfId="229"/>
    <cellStyle name="60% - Accent1 2_QC Sheet" xfId="230"/>
    <cellStyle name="60% - Accent1 3" xfId="231"/>
    <cellStyle name="60% - Accent1 4" xfId="232"/>
    <cellStyle name="60% - Accent2 2" xfId="233"/>
    <cellStyle name="60% - Accent2 2 2" xfId="234"/>
    <cellStyle name="60% - Accent2 2 2 2" xfId="235"/>
    <cellStyle name="60% - Accent2 2 2 3" xfId="236"/>
    <cellStyle name="60% - Accent2 2 2 4" xfId="237"/>
    <cellStyle name="60% - Accent2 2 3" xfId="238"/>
    <cellStyle name="60% - Accent2 2 4" xfId="239"/>
    <cellStyle name="60% - Accent2 2 5" xfId="240"/>
    <cellStyle name="60% - Accent2 2_QC Sheet" xfId="241"/>
    <cellStyle name="60% - Accent2 3" xfId="242"/>
    <cellStyle name="60% - Accent2 4" xfId="243"/>
    <cellStyle name="60% - Accent3 2" xfId="244"/>
    <cellStyle name="60% - Accent3 2 2" xfId="245"/>
    <cellStyle name="60% - Accent3 2 2 2" xfId="246"/>
    <cellStyle name="60% - Accent3 2 2 3" xfId="247"/>
    <cellStyle name="60% - Accent3 2 2 4" xfId="248"/>
    <cellStyle name="60% - Accent3 2 3" xfId="249"/>
    <cellStyle name="60% - Accent3 2 4" xfId="250"/>
    <cellStyle name="60% - Accent3 2 5" xfId="251"/>
    <cellStyle name="60% - Accent3 2_QC Sheet" xfId="252"/>
    <cellStyle name="60% - Accent3 3" xfId="253"/>
    <cellStyle name="60% - Accent3 4" xfId="254"/>
    <cellStyle name="60% - Accent4 2" xfId="255"/>
    <cellStyle name="60% - Accent4 2 2" xfId="256"/>
    <cellStyle name="60% - Accent4 2 2 2" xfId="257"/>
    <cellStyle name="60% - Accent4 2 2 3" xfId="258"/>
    <cellStyle name="60% - Accent4 2 2 4" xfId="259"/>
    <cellStyle name="60% - Accent4 2 3" xfId="260"/>
    <cellStyle name="60% - Accent4 2 4" xfId="261"/>
    <cellStyle name="60% - Accent4 2 5" xfId="262"/>
    <cellStyle name="60% - Accent4 2_QC Sheet" xfId="263"/>
    <cellStyle name="60% - Accent4 3" xfId="264"/>
    <cellStyle name="60% - Accent4 4" xfId="265"/>
    <cellStyle name="60% - Accent5 2" xfId="266"/>
    <cellStyle name="60% - Accent5 2 2" xfId="267"/>
    <cellStyle name="60% - Accent5 2 2 2" xfId="268"/>
    <cellStyle name="60% - Accent5 2 2 3" xfId="269"/>
    <cellStyle name="60% - Accent5 2 2 4" xfId="270"/>
    <cellStyle name="60% - Accent5 2 3" xfId="271"/>
    <cellStyle name="60% - Accent5 2 4" xfId="272"/>
    <cellStyle name="60% - Accent5 2 5" xfId="273"/>
    <cellStyle name="60% - Accent5 2_QC Sheet" xfId="274"/>
    <cellStyle name="60% - Accent5 3" xfId="275"/>
    <cellStyle name="60% - Accent5 4" xfId="276"/>
    <cellStyle name="60% - Accent6 2" xfId="277"/>
    <cellStyle name="60% - Accent6 2 2" xfId="278"/>
    <cellStyle name="60% - Accent6 2 2 2" xfId="279"/>
    <cellStyle name="60% - Accent6 2 2 3" xfId="280"/>
    <cellStyle name="60% - Accent6 2 2 4" xfId="281"/>
    <cellStyle name="60% - Accent6 2 3" xfId="282"/>
    <cellStyle name="60% - Accent6 2 4" xfId="283"/>
    <cellStyle name="60% - Accent6 2 5" xfId="284"/>
    <cellStyle name="60% - Accent6 2_QC Sheet" xfId="285"/>
    <cellStyle name="60% - Accent6 3" xfId="286"/>
    <cellStyle name="60% - Accent6 4" xfId="287"/>
    <cellStyle name="Accent1 2" xfId="288"/>
    <cellStyle name="Accent1 2 2" xfId="289"/>
    <cellStyle name="Accent1 2 2 2" xfId="290"/>
    <cellStyle name="Accent1 2 2 3" xfId="291"/>
    <cellStyle name="Accent1 2 2 4" xfId="292"/>
    <cellStyle name="Accent1 2 3" xfId="293"/>
    <cellStyle name="Accent1 2 4" xfId="294"/>
    <cellStyle name="Accent1 2 5" xfId="295"/>
    <cellStyle name="Accent1 2_QC Sheet" xfId="296"/>
    <cellStyle name="Accent1 3" xfId="297"/>
    <cellStyle name="Accent1 4" xfId="298"/>
    <cellStyle name="Accent2 2" xfId="299"/>
    <cellStyle name="Accent2 2 2" xfId="300"/>
    <cellStyle name="Accent2 2 2 2" xfId="301"/>
    <cellStyle name="Accent2 2 2 3" xfId="302"/>
    <cellStyle name="Accent2 2 2 4" xfId="303"/>
    <cellStyle name="Accent2 2 3" xfId="304"/>
    <cellStyle name="Accent2 2 4" xfId="305"/>
    <cellStyle name="Accent2 2 5" xfId="306"/>
    <cellStyle name="Accent2 2_QC Sheet" xfId="307"/>
    <cellStyle name="Accent2 3" xfId="308"/>
    <cellStyle name="Accent2 4" xfId="309"/>
    <cellStyle name="Accent3 2" xfId="310"/>
    <cellStyle name="Accent3 2 2" xfId="311"/>
    <cellStyle name="Accent3 2 2 2" xfId="312"/>
    <cellStyle name="Accent3 2 2 3" xfId="313"/>
    <cellStyle name="Accent3 2 2 4" xfId="314"/>
    <cellStyle name="Accent3 2 3" xfId="315"/>
    <cellStyle name="Accent3 2 4" xfId="316"/>
    <cellStyle name="Accent3 2 5" xfId="317"/>
    <cellStyle name="Accent3 2_QC Sheet" xfId="318"/>
    <cellStyle name="Accent3 3" xfId="319"/>
    <cellStyle name="Accent3 4" xfId="320"/>
    <cellStyle name="Accent4 2" xfId="321"/>
    <cellStyle name="Accent4 2 2" xfId="322"/>
    <cellStyle name="Accent4 2 2 2" xfId="323"/>
    <cellStyle name="Accent4 2 2 3" xfId="324"/>
    <cellStyle name="Accent4 2 2 4" xfId="325"/>
    <cellStyle name="Accent4 2 3" xfId="326"/>
    <cellStyle name="Accent4 2 4" xfId="327"/>
    <cellStyle name="Accent4 2 5" xfId="328"/>
    <cellStyle name="Accent4 2_QC Sheet" xfId="329"/>
    <cellStyle name="Accent4 3" xfId="330"/>
    <cellStyle name="Accent4 4" xfId="331"/>
    <cellStyle name="Accent5 2" xfId="332"/>
    <cellStyle name="Accent5 2 2" xfId="333"/>
    <cellStyle name="Accent5 2 2 2" xfId="334"/>
    <cellStyle name="Accent5 2 2 3" xfId="335"/>
    <cellStyle name="Accent5 2 2 4" xfId="336"/>
    <cellStyle name="Accent5 2 3" xfId="337"/>
    <cellStyle name="Accent5 2 4" xfId="338"/>
    <cellStyle name="Accent5 2 5" xfId="339"/>
    <cellStyle name="Accent5 2_QC Sheet" xfId="340"/>
    <cellStyle name="Accent5 3" xfId="341"/>
    <cellStyle name="Accent5 4" xfId="342"/>
    <cellStyle name="Accent6 2" xfId="343"/>
    <cellStyle name="Accent6 2 2" xfId="344"/>
    <cellStyle name="Accent6 2 2 2" xfId="345"/>
    <cellStyle name="Accent6 2 2 3" xfId="346"/>
    <cellStyle name="Accent6 2 2 4" xfId="347"/>
    <cellStyle name="Accent6 2 3" xfId="348"/>
    <cellStyle name="Accent6 2 4" xfId="349"/>
    <cellStyle name="Accent6 2 5" xfId="350"/>
    <cellStyle name="Accent6 2_QC Sheet" xfId="351"/>
    <cellStyle name="Accent6 3" xfId="352"/>
    <cellStyle name="Accent6 4" xfId="353"/>
    <cellStyle name="Adjustable" xfId="354"/>
    <cellStyle name="Bad 2" xfId="355"/>
    <cellStyle name="Bad 2 2" xfId="356"/>
    <cellStyle name="Bad 2 2 2" xfId="357"/>
    <cellStyle name="Bad 2 2 3" xfId="358"/>
    <cellStyle name="Bad 2 2 4" xfId="359"/>
    <cellStyle name="Bad 2 3" xfId="360"/>
    <cellStyle name="Bad 2 4" xfId="361"/>
    <cellStyle name="Bad 2 5" xfId="362"/>
    <cellStyle name="Bad 2_QC Sheet" xfId="363"/>
    <cellStyle name="Bad 3" xfId="364"/>
    <cellStyle name="Bad 4" xfId="365"/>
    <cellStyle name="Calc Currency (0)" xfId="366"/>
    <cellStyle name="Calculation 2" xfId="367"/>
    <cellStyle name="Calculation 2 2" xfId="368"/>
    <cellStyle name="Calculation 2 2 2" xfId="369"/>
    <cellStyle name="Calculation 2 2 3" xfId="370"/>
    <cellStyle name="Calculation 2 2 4" xfId="371"/>
    <cellStyle name="Calculation 2 3" xfId="372"/>
    <cellStyle name="Calculation 2 4" xfId="373"/>
    <cellStyle name="Calculation 2 5" xfId="374"/>
    <cellStyle name="Calculation 2_QC" xfId="375"/>
    <cellStyle name="Calculation 3" xfId="376"/>
    <cellStyle name="Calculation 4" xfId="377"/>
    <cellStyle name="Check Cell 2" xfId="378"/>
    <cellStyle name="Check Cell 2 2" xfId="379"/>
    <cellStyle name="Check Cell 2 2 2" xfId="380"/>
    <cellStyle name="Check Cell 2 2 3" xfId="381"/>
    <cellStyle name="Check Cell 2 2 4" xfId="382"/>
    <cellStyle name="Check Cell 2 3" xfId="383"/>
    <cellStyle name="Check Cell 2 4" xfId="384"/>
    <cellStyle name="Check Cell 2 5" xfId="385"/>
    <cellStyle name="Check Cell 2_QC" xfId="386"/>
    <cellStyle name="Check Cell 3" xfId="387"/>
    <cellStyle name="Check Cell 4" xfId="388"/>
    <cellStyle name="Comma 0" xfId="389"/>
    <cellStyle name="Comma 10" xfId="390"/>
    <cellStyle name="Comma 10 2" xfId="391"/>
    <cellStyle name="Comma 10 2 2" xfId="392"/>
    <cellStyle name="Comma 10 2 2 2" xfId="393"/>
    <cellStyle name="Comma 10 2 3" xfId="394"/>
    <cellStyle name="Comma 10 2 4" xfId="395"/>
    <cellStyle name="Comma 10 3" xfId="396"/>
    <cellStyle name="Comma 10 3 2" xfId="397"/>
    <cellStyle name="Comma 10 4" xfId="398"/>
    <cellStyle name="Comma 10 5" xfId="399"/>
    <cellStyle name="Comma 10 6" xfId="400"/>
    <cellStyle name="Comma 11" xfId="401"/>
    <cellStyle name="Comma 11 2" xfId="402"/>
    <cellStyle name="Comma 11 3" xfId="403"/>
    <cellStyle name="Comma 11 3 2" xfId="404"/>
    <cellStyle name="Comma 11 3 3" xfId="405"/>
    <cellStyle name="Comma 12" xfId="406"/>
    <cellStyle name="Comma 13" xfId="407"/>
    <cellStyle name="Comma 13 2" xfId="408"/>
    <cellStyle name="Comma 13 3" xfId="409"/>
    <cellStyle name="Comma 14" xfId="410"/>
    <cellStyle name="Comma 15" xfId="411"/>
    <cellStyle name="Comma 15 2" xfId="412"/>
    <cellStyle name="Comma 15 2 2" xfId="413"/>
    <cellStyle name="Comma 15 3" xfId="414"/>
    <cellStyle name="Comma 15 3 2" xfId="415"/>
    <cellStyle name="Comma 16" xfId="416"/>
    <cellStyle name="Comma 16 2" xfId="417"/>
    <cellStyle name="Comma 16 3" xfId="418"/>
    <cellStyle name="Comma 16 3 2" xfId="419"/>
    <cellStyle name="Comma 16 4" xfId="420"/>
    <cellStyle name="Comma 17" xfId="421"/>
    <cellStyle name="Comma 18" xfId="422"/>
    <cellStyle name="Comma 18 2" xfId="423"/>
    <cellStyle name="Comma 2 2" xfId="424"/>
    <cellStyle name="Comma 2 2 2" xfId="425"/>
    <cellStyle name="Comma 2 2 2 2" xfId="426"/>
    <cellStyle name="Comma 2 2 2 3" xfId="427"/>
    <cellStyle name="Comma 2 2 3" xfId="428"/>
    <cellStyle name="Comma 2 3" xfId="429"/>
    <cellStyle name="Comma 2 3 2" xfId="430"/>
    <cellStyle name="Comma 2 4" xfId="431"/>
    <cellStyle name="Comma 2 4 2" xfId="432"/>
    <cellStyle name="Comma 2 4 2 2" xfId="433"/>
    <cellStyle name="Comma 2 4 3" xfId="434"/>
    <cellStyle name="Comma 2 4 3 2" xfId="435"/>
    <cellStyle name="Comma 2 4 4" xfId="436"/>
    <cellStyle name="Comma 2 5" xfId="437"/>
    <cellStyle name="Comma 2 6" xfId="438"/>
    <cellStyle name="Comma 2 7" xfId="439"/>
    <cellStyle name="Comma 2_BP-14 Preliminary Capital Forecast NonBudget System_5 2 13" xfId="440"/>
    <cellStyle name="Comma 3" xfId="441"/>
    <cellStyle name="Comma 3 10" xfId="442"/>
    <cellStyle name="Comma 3 11" xfId="443"/>
    <cellStyle name="Comma 3 12" xfId="444"/>
    <cellStyle name="Comma 3 12 2" xfId="445"/>
    <cellStyle name="Comma 3 12 2 2" xfId="446"/>
    <cellStyle name="Comma 3 12 3" xfId="447"/>
    <cellStyle name="Comma 3 13" xfId="448"/>
    <cellStyle name="Comma 3 14" xfId="449"/>
    <cellStyle name="Comma 3 2" xfId="450"/>
    <cellStyle name="Comma 3 2 10" xfId="451"/>
    <cellStyle name="Comma 3 2 2" xfId="452"/>
    <cellStyle name="Comma 3 2 2 2" xfId="453"/>
    <cellStyle name="Comma 3 2 2 2 2" xfId="454"/>
    <cellStyle name="Comma 3 2 2 2 2 2" xfId="455"/>
    <cellStyle name="Comma 3 2 2 2 3" xfId="456"/>
    <cellStyle name="Comma 3 2 2 3" xfId="457"/>
    <cellStyle name="Comma 3 2 2 3 2" xfId="458"/>
    <cellStyle name="Comma 3 2 2 3 3" xfId="459"/>
    <cellStyle name="Comma 3 2 2 3 3 2" xfId="460"/>
    <cellStyle name="Comma 3 2 2 3 3 3" xfId="461"/>
    <cellStyle name="Comma 3 2 2 4" xfId="462"/>
    <cellStyle name="Comma 3 2 2 5" xfId="463"/>
    <cellStyle name="Comma 3 2 2 5 2" xfId="464"/>
    <cellStyle name="Comma 3 2 2 5 3" xfId="465"/>
    <cellStyle name="Comma 3 2 2 6" xfId="466"/>
    <cellStyle name="Comma 3 2 2 7" xfId="467"/>
    <cellStyle name="Comma 3 2 2 7 2" xfId="468"/>
    <cellStyle name="Comma 3 2 2 8" xfId="469"/>
    <cellStyle name="Comma 3 2 2 8 2" xfId="470"/>
    <cellStyle name="Comma 3 2 3" xfId="471"/>
    <cellStyle name="Comma 3 2 3 2" xfId="472"/>
    <cellStyle name="Comma 3 2 3 2 2" xfId="473"/>
    <cellStyle name="Comma 3 2 3 3" xfId="474"/>
    <cellStyle name="Comma 3 2 3 4" xfId="475"/>
    <cellStyle name="Comma 3 2 3 5" xfId="476"/>
    <cellStyle name="Comma 3 2 4" xfId="477"/>
    <cellStyle name="Comma 3 2 4 2" xfId="478"/>
    <cellStyle name="Comma 3 2 5" xfId="479"/>
    <cellStyle name="Comma 3 2 5 2" xfId="480"/>
    <cellStyle name="Comma 3 2 5 3" xfId="481"/>
    <cellStyle name="Comma 3 2 5 3 2" xfId="482"/>
    <cellStyle name="Comma 3 2 5 3 3" xfId="483"/>
    <cellStyle name="Comma 3 2 6" xfId="484"/>
    <cellStyle name="Comma 3 2 7" xfId="485"/>
    <cellStyle name="Comma 3 2 8" xfId="486"/>
    <cellStyle name="Comma 3 2 9" xfId="487"/>
    <cellStyle name="Comma 3 3" xfId="488"/>
    <cellStyle name="Comma 3 3 2" xfId="489"/>
    <cellStyle name="Comma 3 3 2 2" xfId="490"/>
    <cellStyle name="Comma 3 3 3" xfId="491"/>
    <cellStyle name="Comma 3 3 4" xfId="492"/>
    <cellStyle name="Comma 3 3 4 2" xfId="493"/>
    <cellStyle name="Comma 3 4" xfId="494"/>
    <cellStyle name="Comma 3 4 2" xfId="495"/>
    <cellStyle name="Comma 3 4 2 2" xfId="496"/>
    <cellStyle name="Comma 3 4 2 3" xfId="497"/>
    <cellStyle name="Comma 3 4 2 3 2" xfId="498"/>
    <cellStyle name="Comma 3 4 2 3 3" xfId="499"/>
    <cellStyle name="Comma 3 4 3" xfId="500"/>
    <cellStyle name="Comma 3 4 3 2" xfId="501"/>
    <cellStyle name="Comma 3 4 3 3" xfId="502"/>
    <cellStyle name="Comma 3 4 4" xfId="503"/>
    <cellStyle name="Comma 3 4 5" xfId="504"/>
    <cellStyle name="Comma 3 4 5 2" xfId="505"/>
    <cellStyle name="Comma 3 5" xfId="506"/>
    <cellStyle name="Comma 3 5 2" xfId="507"/>
    <cellStyle name="Comma 3 5 2 2" xfId="508"/>
    <cellStyle name="Comma 3 5 2 3" xfId="509"/>
    <cellStyle name="Comma 3 5 2 3 2" xfId="510"/>
    <cellStyle name="Comma 3 5 2 3 3" xfId="511"/>
    <cellStyle name="Comma 3 5 3" xfId="512"/>
    <cellStyle name="Comma 3 5 3 2" xfId="513"/>
    <cellStyle name="Comma 3 5 3 3" xfId="514"/>
    <cellStyle name="Comma 3 5 4" xfId="515"/>
    <cellStyle name="Comma 3 5 4 2" xfId="516"/>
    <cellStyle name="Comma 3 5 5" xfId="517"/>
    <cellStyle name="Comma 3 5 5 2" xfId="518"/>
    <cellStyle name="Comma 3 6" xfId="519"/>
    <cellStyle name="Comma 3 6 2" xfId="520"/>
    <cellStyle name="Comma 3 6 2 2" xfId="521"/>
    <cellStyle name="Comma 3 6 2 3" xfId="522"/>
    <cellStyle name="Comma 3 6 3" xfId="523"/>
    <cellStyle name="Comma 3 7" xfId="524"/>
    <cellStyle name="Comma 3 8" xfId="525"/>
    <cellStyle name="Comma 3 8 2" xfId="526"/>
    <cellStyle name="Comma 3 9" xfId="527"/>
    <cellStyle name="Comma 3 9 2" xfId="528"/>
    <cellStyle name="Comma 3 9 3" xfId="529"/>
    <cellStyle name="Comma 3 9 3 2" xfId="530"/>
    <cellStyle name="Comma 3 9 3 3" xfId="531"/>
    <cellStyle name="Comma 4" xfId="532"/>
    <cellStyle name="Comma 4 2" xfId="533"/>
    <cellStyle name="Comma 4 2 2" xfId="534"/>
    <cellStyle name="Comma 4 2 2 2" xfId="535"/>
    <cellStyle name="Comma 4 2 2 2 2" xfId="536"/>
    <cellStyle name="Comma 4 2 2 3" xfId="537"/>
    <cellStyle name="Comma 4 2 3" xfId="538"/>
    <cellStyle name="Comma 4 2 3 2" xfId="539"/>
    <cellStyle name="Comma 4 2 4" xfId="540"/>
    <cellStyle name="Comma 4 2 4 2" xfId="541"/>
    <cellStyle name="Comma 4 2 4 3" xfId="542"/>
    <cellStyle name="Comma 4 2 4 3 2" xfId="543"/>
    <cellStyle name="Comma 4 2 4 3 3" xfId="544"/>
    <cellStyle name="Comma 4 2 5" xfId="545"/>
    <cellStyle name="Comma 4 2 5 2" xfId="546"/>
    <cellStyle name="Comma 4 2 5 3" xfId="547"/>
    <cellStyle name="Comma 4 2 6" xfId="548"/>
    <cellStyle name="Comma 4 2 7" xfId="549"/>
    <cellStyle name="Comma 4 2 7 2" xfId="550"/>
    <cellStyle name="Comma 4 2 8" xfId="551"/>
    <cellStyle name="Comma 4 2 8 2" xfId="552"/>
    <cellStyle name="Comma 4 3" xfId="553"/>
    <cellStyle name="Comma 5" xfId="554"/>
    <cellStyle name="Comma 5 2" xfId="555"/>
    <cellStyle name="Comma 5 2 2" xfId="556"/>
    <cellStyle name="Comma 5 3" xfId="557"/>
    <cellStyle name="Comma 5 3 2" xfId="558"/>
    <cellStyle name="Comma 5 4" xfId="559"/>
    <cellStyle name="Comma 5 5" xfId="560"/>
    <cellStyle name="Comma 6" xfId="561"/>
    <cellStyle name="Comma 6 10" xfId="562"/>
    <cellStyle name="Comma 6 11" xfId="563"/>
    <cellStyle name="Comma 6 2" xfId="564"/>
    <cellStyle name="Comma 6 2 2" xfId="565"/>
    <cellStyle name="Comma 6 2 3" xfId="566"/>
    <cellStyle name="Comma 6 2 3 2" xfId="567"/>
    <cellStyle name="Comma 6 2 4" xfId="568"/>
    <cellStyle name="Comma 6 2 5" xfId="569"/>
    <cellStyle name="Comma 6 3" xfId="570"/>
    <cellStyle name="Comma 6 3 2" xfId="571"/>
    <cellStyle name="Comma 6 3 3" xfId="572"/>
    <cellStyle name="Comma 6 3 3 2" xfId="573"/>
    <cellStyle name="Comma 6 4" xfId="574"/>
    <cellStyle name="Comma 6 4 2" xfId="575"/>
    <cellStyle name="Comma 6 5" xfId="576"/>
    <cellStyle name="Comma 6 6" xfId="577"/>
    <cellStyle name="Comma 6 6 2" xfId="578"/>
    <cellStyle name="Comma 6 6 3" xfId="579"/>
    <cellStyle name="Comma 6 6 3 2" xfId="580"/>
    <cellStyle name="Comma 6 6 3 3" xfId="581"/>
    <cellStyle name="Comma 6 7" xfId="582"/>
    <cellStyle name="Comma 6 7 2" xfId="583"/>
    <cellStyle name="Comma 6 7 3" xfId="584"/>
    <cellStyle name="Comma 6 8" xfId="585"/>
    <cellStyle name="Comma 6 8 2" xfId="586"/>
    <cellStyle name="Comma 6 9" xfId="587"/>
    <cellStyle name="Comma 7" xfId="588"/>
    <cellStyle name="Comma 7 2" xfId="589"/>
    <cellStyle name="Comma 7 2 2" xfId="590"/>
    <cellStyle name="Comma 7 3" xfId="591"/>
    <cellStyle name="Comma 7 4" xfId="592"/>
    <cellStyle name="Comma 7 4 2" xfId="593"/>
    <cellStyle name="Comma 7 5" xfId="594"/>
    <cellStyle name="Comma 7 5 2" xfId="595"/>
    <cellStyle name="Comma 8" xfId="596"/>
    <cellStyle name="Comma 8 2" xfId="597"/>
    <cellStyle name="Comma 8 3" xfId="598"/>
    <cellStyle name="Comma 8 3 2" xfId="599"/>
    <cellStyle name="Comma 8 4" xfId="600"/>
    <cellStyle name="Comma 8 4 2" xfId="601"/>
    <cellStyle name="Comma 8 5" xfId="602"/>
    <cellStyle name="Comma 8 5 2" xfId="603"/>
    <cellStyle name="Comma 8 6" xfId="604"/>
    <cellStyle name="Comma 9" xfId="605"/>
    <cellStyle name="Comma 9 2" xfId="606"/>
    <cellStyle name="Comma 9 2 2" xfId="607"/>
    <cellStyle name="Comma 9 3" xfId="608"/>
    <cellStyle name="Comma 9 4" xfId="609"/>
    <cellStyle name="Comma0" xfId="610"/>
    <cellStyle name="Comma0 - Style4" xfId="611"/>
    <cellStyle name="Comma0 2" xfId="612"/>
    <cellStyle name="Comma0 3" xfId="613"/>
    <cellStyle name="Comma0 4" xfId="614"/>
    <cellStyle name="Comma0 5" xfId="615"/>
    <cellStyle name="Comma0 6" xfId="616"/>
    <cellStyle name="Comma0 7" xfId="617"/>
    <cellStyle name="Copied" xfId="618"/>
    <cellStyle name="COST1" xfId="619"/>
    <cellStyle name="Curren - Style1" xfId="620"/>
    <cellStyle name="Curren - Style5" xfId="621"/>
    <cellStyle name="Currency 0" xfId="622"/>
    <cellStyle name="Currency 2" xfId="623"/>
    <cellStyle name="Currency 2 2" xfId="624"/>
    <cellStyle name="Currency 2 3" xfId="625"/>
    <cellStyle name="Currency 2 3 2" xfId="626"/>
    <cellStyle name="Currency 2 4" xfId="627"/>
    <cellStyle name="Currency 2 5" xfId="628"/>
    <cellStyle name="Currency 3" xfId="629"/>
    <cellStyle name="Currency 3 2" xfId="630"/>
    <cellStyle name="Currency 4" xfId="631"/>
    <cellStyle name="Currency 4 2" xfId="632"/>
    <cellStyle name="Currency 4 2 2" xfId="633"/>
    <cellStyle name="Currency 4 3" xfId="634"/>
    <cellStyle name="Currency 4 4" xfId="635"/>
    <cellStyle name="Currency 5" xfId="636"/>
    <cellStyle name="Currency 6" xfId="637"/>
    <cellStyle name="Currency 7" xfId="638"/>
    <cellStyle name="Currency 7 2" xfId="639"/>
    <cellStyle name="Currency 7 2 2" xfId="640"/>
    <cellStyle name="Currency 8" xfId="641"/>
    <cellStyle name="Currency 8 2" xfId="642"/>
    <cellStyle name="Currency 9" xfId="643"/>
    <cellStyle name="Currency 9 2" xfId="644"/>
    <cellStyle name="Currency0" xfId="645"/>
    <cellStyle name="Currency0 2" xfId="646"/>
    <cellStyle name="Date" xfId="647"/>
    <cellStyle name="Date 2" xfId="648"/>
    <cellStyle name="Date Aligned" xfId="649"/>
    <cellStyle name="Dotted Line" xfId="650"/>
    <cellStyle name="Entered" xfId="651"/>
    <cellStyle name="Entered 2" xfId="652"/>
    <cellStyle name="Explanatory Text 2" xfId="653"/>
    <cellStyle name="Explanatory Text 2 2" xfId="654"/>
    <cellStyle name="Explanatory Text 2 2 2" xfId="655"/>
    <cellStyle name="Explanatory Text 2 2 3" xfId="656"/>
    <cellStyle name="Explanatory Text 2 2 4" xfId="657"/>
    <cellStyle name="Explanatory Text 2 3" xfId="658"/>
    <cellStyle name="Explanatory Text 2 4" xfId="659"/>
    <cellStyle name="Explanatory Text 2 5" xfId="660"/>
    <cellStyle name="Explanatory Text 2_QC Sheet" xfId="661"/>
    <cellStyle name="Explanatory Text 3" xfId="662"/>
    <cellStyle name="Explanatory Text 4" xfId="663"/>
    <cellStyle name="Fixed" xfId="664"/>
    <cellStyle name="Fixed3 - Style3" xfId="665"/>
    <cellStyle name="Footnote" xfId="666"/>
    <cellStyle name="Good 2" xfId="667"/>
    <cellStyle name="Good 2 2" xfId="668"/>
    <cellStyle name="Good 2 2 2" xfId="669"/>
    <cellStyle name="Good 2 2 3" xfId="670"/>
    <cellStyle name="Good 2 2 4" xfId="671"/>
    <cellStyle name="Good 2 3" xfId="672"/>
    <cellStyle name="Good 2 4" xfId="673"/>
    <cellStyle name="Good 2 5" xfId="674"/>
    <cellStyle name="Good 2_QC Sheet" xfId="675"/>
    <cellStyle name="Good 3" xfId="676"/>
    <cellStyle name="Good 4" xfId="677"/>
    <cellStyle name="Grey" xfId="678"/>
    <cellStyle name="Grey 2" xfId="679"/>
    <cellStyle name="Hard Percent" xfId="680"/>
    <cellStyle name="Header" xfId="681"/>
    <cellStyle name="Header1" xfId="682"/>
    <cellStyle name="Header2" xfId="683"/>
    <cellStyle name="Heading 1 2" xfId="684"/>
    <cellStyle name="Heading 1 2 2" xfId="685"/>
    <cellStyle name="Heading 1 2 2 2" xfId="686"/>
    <cellStyle name="Heading 1 2 2 3" xfId="687"/>
    <cellStyle name="Heading 1 2 3" xfId="688"/>
    <cellStyle name="Heading 1 2 4" xfId="689"/>
    <cellStyle name="Heading 1 2 5" xfId="690"/>
    <cellStyle name="Heading 1 2_QC" xfId="691"/>
    <cellStyle name="Heading 1 3" xfId="692"/>
    <cellStyle name="Heading 1 4" xfId="693"/>
    <cellStyle name="Heading 2 2" xfId="694"/>
    <cellStyle name="Heading 2 2 2" xfId="695"/>
    <cellStyle name="Heading 2 2 2 2" xfId="696"/>
    <cellStyle name="Heading 2 2 2 3" xfId="697"/>
    <cellStyle name="Heading 2 2 3" xfId="698"/>
    <cellStyle name="Heading 2 2 4" xfId="699"/>
    <cellStyle name="Heading 2 2 5" xfId="700"/>
    <cellStyle name="Heading 2 2_QC" xfId="701"/>
    <cellStyle name="Heading 2 3" xfId="702"/>
    <cellStyle name="Heading 2 4" xfId="703"/>
    <cellStyle name="Heading 3 2" xfId="704"/>
    <cellStyle name="Heading 3 2 2" xfId="705"/>
    <cellStyle name="Heading 3 2 2 2" xfId="706"/>
    <cellStyle name="Heading 3 2 2 3" xfId="707"/>
    <cellStyle name="Heading 3 2 3" xfId="708"/>
    <cellStyle name="Heading 3 2 4" xfId="709"/>
    <cellStyle name="Heading 3 2 5" xfId="710"/>
    <cellStyle name="Heading 3 2_QC" xfId="711"/>
    <cellStyle name="Heading 3 3" xfId="712"/>
    <cellStyle name="Heading 3 4" xfId="713"/>
    <cellStyle name="Heading 4 2" xfId="714"/>
    <cellStyle name="Heading 4 2 2" xfId="715"/>
    <cellStyle name="Heading 4 2 2 2" xfId="716"/>
    <cellStyle name="Heading 4 2 2 3" xfId="717"/>
    <cellStyle name="Heading 4 2 3" xfId="718"/>
    <cellStyle name="Heading 4 2 4" xfId="719"/>
    <cellStyle name="Heading 4 2 5" xfId="720"/>
    <cellStyle name="Heading 4 3" xfId="721"/>
    <cellStyle name="Heading 4 4" xfId="722"/>
    <cellStyle name="Heading1" xfId="723"/>
    <cellStyle name="Heading2" xfId="724"/>
    <cellStyle name="Hyperlink 2" xfId="725"/>
    <cellStyle name="Hyperlink 3" xfId="726"/>
    <cellStyle name="Hyperlink 3 2" xfId="727"/>
    <cellStyle name="Hyperlink 3 3" xfId="728"/>
    <cellStyle name="Hyperlink 4" xfId="729"/>
    <cellStyle name="Hyperlink 4 2" xfId="730"/>
    <cellStyle name="Hyperlink 4 3" xfId="731"/>
    <cellStyle name="Hyperlink 5" xfId="732"/>
    <cellStyle name="Hyperlink 5 2" xfId="733"/>
    <cellStyle name="Hyperlink 5 3" xfId="734"/>
    <cellStyle name="Hyperlink 6" xfId="735"/>
    <cellStyle name="Input [yellow]" xfId="736"/>
    <cellStyle name="Input [yellow] 2" xfId="737"/>
    <cellStyle name="Input 2" xfId="738"/>
    <cellStyle name="Input 2 2" xfId="739"/>
    <cellStyle name="Input 2 2 2" xfId="740"/>
    <cellStyle name="Input 2 2 3" xfId="741"/>
    <cellStyle name="Input 2 2 4" xfId="742"/>
    <cellStyle name="Input 2 3" xfId="743"/>
    <cellStyle name="Input 2 4" xfId="744"/>
    <cellStyle name="Input 2 5" xfId="745"/>
    <cellStyle name="Input 2_QC" xfId="746"/>
    <cellStyle name="Input 3" xfId="747"/>
    <cellStyle name="Input 4" xfId="748"/>
    <cellStyle name="Input 5" xfId="749"/>
    <cellStyle name="Input 6" xfId="750"/>
    <cellStyle name="Input 7" xfId="751"/>
    <cellStyle name="Input 8" xfId="752"/>
    <cellStyle name="Input 9" xfId="753"/>
    <cellStyle name="Input Cells" xfId="754"/>
    <cellStyle name="Lines" xfId="755"/>
    <cellStyle name="Lines 2" xfId="756"/>
    <cellStyle name="Linked Cell 2" xfId="757"/>
    <cellStyle name="Linked Cell 2 2" xfId="758"/>
    <cellStyle name="Linked Cell 2 2 2" xfId="759"/>
    <cellStyle name="Linked Cell 2 2 2 2" xfId="760"/>
    <cellStyle name="Linked Cell 2 2 3" xfId="761"/>
    <cellStyle name="Linked Cell 2 2 3 2" xfId="762"/>
    <cellStyle name="Linked Cell 2 2 4" xfId="763"/>
    <cellStyle name="Linked Cell 2 3" xfId="764"/>
    <cellStyle name="Linked Cell 2 3 2" xfId="765"/>
    <cellStyle name="Linked Cell 2 4" xfId="766"/>
    <cellStyle name="Linked Cell 2 4 2" xfId="767"/>
    <cellStyle name="Linked Cell 2 5" xfId="768"/>
    <cellStyle name="Linked Cell 2_QC" xfId="769"/>
    <cellStyle name="Linked Cell 3" xfId="770"/>
    <cellStyle name="Linked Cell 3 2" xfId="771"/>
    <cellStyle name="Linked Cell 4" xfId="772"/>
    <cellStyle name="modified border" xfId="773"/>
    <cellStyle name="modified border1" xfId="774"/>
    <cellStyle name="Multiple" xfId="775"/>
    <cellStyle name="Neutral 2" xfId="776"/>
    <cellStyle name="Neutral 2 2" xfId="777"/>
    <cellStyle name="Neutral 2 2 2" xfId="778"/>
    <cellStyle name="Neutral 2 2 3" xfId="779"/>
    <cellStyle name="Neutral 2 3" xfId="780"/>
    <cellStyle name="Neutral 2 4" xfId="781"/>
    <cellStyle name="Neutral 2_QC Sheet" xfId="782"/>
    <cellStyle name="Neutral 3" xfId="783"/>
    <cellStyle name="Neutral 4" xfId="784"/>
    <cellStyle name="no dec" xfId="785"/>
    <cellStyle name="Normal - Style1" xfId="786"/>
    <cellStyle name="Normal 10" xfId="787"/>
    <cellStyle name="Normal 10 2" xfId="788"/>
    <cellStyle name="Normal 10 2 2" xfId="789"/>
    <cellStyle name="Normal 10 3" xfId="790"/>
    <cellStyle name="Normal 10 4" xfId="791"/>
    <cellStyle name="Normal 100" xfId="792"/>
    <cellStyle name="Normal 100 2" xfId="793"/>
    <cellStyle name="Normal 101" xfId="794"/>
    <cellStyle name="Normal 101 2" xfId="795"/>
    <cellStyle name="Normal 102" xfId="796"/>
    <cellStyle name="Normal 102 2" xfId="797"/>
    <cellStyle name="Normal 103" xfId="798"/>
    <cellStyle name="Normal 103 2" xfId="799"/>
    <cellStyle name="Normal 104" xfId="800"/>
    <cellStyle name="Normal 104 2" xfId="801"/>
    <cellStyle name="Normal 105" xfId="802"/>
    <cellStyle name="Normal 105 2" xfId="803"/>
    <cellStyle name="Normal 106" xfId="804"/>
    <cellStyle name="Normal 106 2" xfId="805"/>
    <cellStyle name="Normal 107" xfId="806"/>
    <cellStyle name="Normal 107 2" xfId="807"/>
    <cellStyle name="Normal 108" xfId="808"/>
    <cellStyle name="Normal 108 2" xfId="809"/>
    <cellStyle name="Normal 109" xfId="810"/>
    <cellStyle name="Normal 109 2" xfId="811"/>
    <cellStyle name="Normal 109 2 2" xfId="812"/>
    <cellStyle name="Normal 109 3" xfId="813"/>
    <cellStyle name="Normal 11" xfId="814"/>
    <cellStyle name="Normal 11 2" xfId="815"/>
    <cellStyle name="Normal 11 3" xfId="816"/>
    <cellStyle name="Normal 11 3 2" xfId="817"/>
    <cellStyle name="Normal 11 3 3" xfId="818"/>
    <cellStyle name="Normal 11 4" xfId="819"/>
    <cellStyle name="Normal 110" xfId="820"/>
    <cellStyle name="Normal 110 2" xfId="821"/>
    <cellStyle name="Normal 110 2 2" xfId="822"/>
    <cellStyle name="Normal 110 3" xfId="823"/>
    <cellStyle name="Normal 111" xfId="824"/>
    <cellStyle name="Normal 111 2" xfId="825"/>
    <cellStyle name="Normal 111 2 2" xfId="826"/>
    <cellStyle name="Normal 111 3" xfId="827"/>
    <cellStyle name="Normal 112" xfId="828"/>
    <cellStyle name="Normal 112 2" xfId="829"/>
    <cellStyle name="Normal 112 2 2" xfId="830"/>
    <cellStyle name="Normal 112 3" xfId="831"/>
    <cellStyle name="Normal 113" xfId="832"/>
    <cellStyle name="Normal 113 2" xfId="833"/>
    <cellStyle name="Normal 113 2 2" xfId="834"/>
    <cellStyle name="Normal 113 3" xfId="835"/>
    <cellStyle name="Normal 114" xfId="836"/>
    <cellStyle name="Normal 114 2" xfId="837"/>
    <cellStyle name="Normal 114 2 2" xfId="838"/>
    <cellStyle name="Normal 114 3" xfId="839"/>
    <cellStyle name="Normal 115" xfId="840"/>
    <cellStyle name="Normal 115 2" xfId="841"/>
    <cellStyle name="Normal 115 2 2" xfId="842"/>
    <cellStyle name="Normal 115 3" xfId="843"/>
    <cellStyle name="Normal 116" xfId="844"/>
    <cellStyle name="Normal 116 2" xfId="845"/>
    <cellStyle name="Normal 117" xfId="846"/>
    <cellStyle name="Normal 117 2" xfId="847"/>
    <cellStyle name="Normal 118" xfId="848"/>
    <cellStyle name="Normal 118 2" xfId="849"/>
    <cellStyle name="Normal 119" xfId="850"/>
    <cellStyle name="Normal 119 2" xfId="851"/>
    <cellStyle name="Normal 12 2" xfId="852"/>
    <cellStyle name="Normal 120" xfId="853"/>
    <cellStyle name="Normal 120 2" xfId="854"/>
    <cellStyle name="Normal 121" xfId="855"/>
    <cellStyle name="Normal 121 2" xfId="856"/>
    <cellStyle name="Normal 122" xfId="857"/>
    <cellStyle name="Normal 122 2" xfId="858"/>
    <cellStyle name="Normal 123" xfId="859"/>
    <cellStyle name="Normal 123 2" xfId="860"/>
    <cellStyle name="Normal 124" xfId="861"/>
    <cellStyle name="Normal 124 2" xfId="862"/>
    <cellStyle name="Normal 125" xfId="863"/>
    <cellStyle name="Normal 125 2" xfId="864"/>
    <cellStyle name="Normal 126" xfId="865"/>
    <cellStyle name="Normal 126 2" xfId="866"/>
    <cellStyle name="Normal 127" xfId="867"/>
    <cellStyle name="Normal 127 2" xfId="868"/>
    <cellStyle name="Normal 128" xfId="869"/>
    <cellStyle name="Normal 128 2" xfId="870"/>
    <cellStyle name="Normal 129" xfId="871"/>
    <cellStyle name="Normal 129 2" xfId="872"/>
    <cellStyle name="Normal 13" xfId="873"/>
    <cellStyle name="Normal 13 2" xfId="874"/>
    <cellStyle name="Normal 13 2 2" xfId="875"/>
    <cellStyle name="Normal 13 3" xfId="876"/>
    <cellStyle name="Normal 130" xfId="877"/>
    <cellStyle name="Normal 130 2" xfId="878"/>
    <cellStyle name="Normal 131" xfId="879"/>
    <cellStyle name="Normal 131 2" xfId="880"/>
    <cellStyle name="Normal 132" xfId="881"/>
    <cellStyle name="Normal 132 2" xfId="882"/>
    <cellStyle name="Normal 132 2 2" xfId="883"/>
    <cellStyle name="Normal 132 3" xfId="884"/>
    <cellStyle name="Normal 133" xfId="885"/>
    <cellStyle name="Normal 133 2" xfId="886"/>
    <cellStyle name="Normal 133 2 2" xfId="887"/>
    <cellStyle name="Normal 133 3" xfId="888"/>
    <cellStyle name="Normal 134" xfId="889"/>
    <cellStyle name="Normal 134 2" xfId="890"/>
    <cellStyle name="Normal 134 2 2" xfId="891"/>
    <cellStyle name="Normal 134 3" xfId="892"/>
    <cellStyle name="Normal 135" xfId="893"/>
    <cellStyle name="Normal 135 2" xfId="894"/>
    <cellStyle name="Normal 135 2 2" xfId="895"/>
    <cellStyle name="Normal 135 3" xfId="896"/>
    <cellStyle name="Normal 136" xfId="897"/>
    <cellStyle name="Normal 136 2" xfId="898"/>
    <cellStyle name="Normal 136 2 2" xfId="899"/>
    <cellStyle name="Normal 136 3" xfId="900"/>
    <cellStyle name="Normal 137" xfId="901"/>
    <cellStyle name="Normal 137 2" xfId="902"/>
    <cellStyle name="Normal 137 2 2" xfId="903"/>
    <cellStyle name="Normal 137 3" xfId="904"/>
    <cellStyle name="Normal 138" xfId="905"/>
    <cellStyle name="Normal 138 2" xfId="906"/>
    <cellStyle name="Normal 138 2 2" xfId="907"/>
    <cellStyle name="Normal 138 3" xfId="908"/>
    <cellStyle name="Normal 139" xfId="909"/>
    <cellStyle name="Normal 139 2" xfId="910"/>
    <cellStyle name="Normal 139 2 2" xfId="911"/>
    <cellStyle name="Normal 139 3" xfId="912"/>
    <cellStyle name="Normal 14" xfId="913"/>
    <cellStyle name="Normal 14 2" xfId="914"/>
    <cellStyle name="Normal 140" xfId="915"/>
    <cellStyle name="Normal 140 2" xfId="916"/>
    <cellStyle name="Normal 140 2 2" xfId="917"/>
    <cellStyle name="Normal 140 3" xfId="918"/>
    <cellStyle name="Normal 141" xfId="919"/>
    <cellStyle name="Normal 141 2" xfId="920"/>
    <cellStyle name="Normal 141 2 2" xfId="921"/>
    <cellStyle name="Normal 141 3" xfId="922"/>
    <cellStyle name="Normal 142" xfId="923"/>
    <cellStyle name="Normal 142 2" xfId="924"/>
    <cellStyle name="Normal 142 2 2" xfId="925"/>
    <cellStyle name="Normal 142 3" xfId="926"/>
    <cellStyle name="Normal 143" xfId="927"/>
    <cellStyle name="Normal 143 2" xfId="928"/>
    <cellStyle name="Normal 143 2 2" xfId="929"/>
    <cellStyle name="Normal 143 3" xfId="930"/>
    <cellStyle name="Normal 144" xfId="931"/>
    <cellStyle name="Normal 144 2" xfId="932"/>
    <cellStyle name="Normal 145" xfId="933"/>
    <cellStyle name="Normal 145 2" xfId="934"/>
    <cellStyle name="Normal 146" xfId="935"/>
    <cellStyle name="Normal 146 2" xfId="936"/>
    <cellStyle name="Normal 147" xfId="937"/>
    <cellStyle name="Normal 147 2" xfId="938"/>
    <cellStyle name="Normal 148" xfId="939"/>
    <cellStyle name="Normal 148 2" xfId="940"/>
    <cellStyle name="Normal 149" xfId="941"/>
    <cellStyle name="Normal 149 2" xfId="942"/>
    <cellStyle name="Normal 15" xfId="943"/>
    <cellStyle name="Normal 15 2" xfId="944"/>
    <cellStyle name="Normal 150" xfId="945"/>
    <cellStyle name="Normal 150 2" xfId="946"/>
    <cellStyle name="Normal 151" xfId="947"/>
    <cellStyle name="Normal 151 2" xfId="948"/>
    <cellStyle name="Normal 152" xfId="949"/>
    <cellStyle name="Normal 152 2" xfId="950"/>
    <cellStyle name="Normal 153" xfId="951"/>
    <cellStyle name="Normal 153 2" xfId="952"/>
    <cellStyle name="Normal 154" xfId="953"/>
    <cellStyle name="Normal 154 2" xfId="954"/>
    <cellStyle name="Normal 155" xfId="955"/>
    <cellStyle name="Normal 155 2" xfId="956"/>
    <cellStyle name="Normal 156" xfId="957"/>
    <cellStyle name="Normal 156 2" xfId="958"/>
    <cellStyle name="Normal 157" xfId="959"/>
    <cellStyle name="Normal 157 2" xfId="960"/>
    <cellStyle name="Normal 158" xfId="961"/>
    <cellStyle name="Normal 158 2" xfId="962"/>
    <cellStyle name="Normal 159" xfId="963"/>
    <cellStyle name="Normal 159 2" xfId="964"/>
    <cellStyle name="Normal 16" xfId="965"/>
    <cellStyle name="Normal 16 2" xfId="966"/>
    <cellStyle name="Normal 160" xfId="967"/>
    <cellStyle name="Normal 160 2" xfId="968"/>
    <cellStyle name="Normal 161" xfId="969"/>
    <cellStyle name="Normal 161 2" xfId="970"/>
    <cellStyle name="Normal 162" xfId="971"/>
    <cellStyle name="Normal 162 2" xfId="972"/>
    <cellStyle name="Normal 163" xfId="973"/>
    <cellStyle name="Normal 163 2" xfId="974"/>
    <cellStyle name="Normal 164" xfId="975"/>
    <cellStyle name="Normal 164 2" xfId="976"/>
    <cellStyle name="Normal 165" xfId="977"/>
    <cellStyle name="Normal 165 2" xfId="978"/>
    <cellStyle name="Normal 166" xfId="979"/>
    <cellStyle name="Normal 166 2" xfId="980"/>
    <cellStyle name="Normal 167" xfId="981"/>
    <cellStyle name="Normal 167 2" xfId="982"/>
    <cellStyle name="Normal 168" xfId="983"/>
    <cellStyle name="Normal 168 2" xfId="984"/>
    <cellStyle name="Normal 168 2 2" xfId="985"/>
    <cellStyle name="Normal 168 3" xfId="986"/>
    <cellStyle name="Normal 169" xfId="987"/>
    <cellStyle name="Normal 169 2" xfId="988"/>
    <cellStyle name="Normal 169 2 2" xfId="989"/>
    <cellStyle name="Normal 169 3" xfId="990"/>
    <cellStyle name="Normal 17" xfId="991"/>
    <cellStyle name="Normal 17 2" xfId="992"/>
    <cellStyle name="Normal 170" xfId="993"/>
    <cellStyle name="Normal 170 2" xfId="994"/>
    <cellStyle name="Normal 170 2 2" xfId="995"/>
    <cellStyle name="Normal 170 3" xfId="996"/>
    <cellStyle name="Normal 171" xfId="997"/>
    <cellStyle name="Normal 171 2" xfId="998"/>
    <cellStyle name="Normal 171 2 2" xfId="999"/>
    <cellStyle name="Normal 171 3" xfId="1000"/>
    <cellStyle name="Normal 172" xfId="1001"/>
    <cellStyle name="Normal 172 2" xfId="1002"/>
    <cellStyle name="Normal 173" xfId="1003"/>
    <cellStyle name="Normal 173 2" xfId="1004"/>
    <cellStyle name="Normal 174" xfId="1005"/>
    <cellStyle name="Normal 174 2" xfId="1006"/>
    <cellStyle name="Normal 175" xfId="1007"/>
    <cellStyle name="Normal 175 2" xfId="1008"/>
    <cellStyle name="Normal 176" xfId="1009"/>
    <cellStyle name="Normal 176 2" xfId="1010"/>
    <cellStyle name="Normal 177" xfId="1011"/>
    <cellStyle name="Normal 177 2" xfId="1012"/>
    <cellStyle name="Normal 178" xfId="1013"/>
    <cellStyle name="Normal 178 2" xfId="1014"/>
    <cellStyle name="Normal 179" xfId="1015"/>
    <cellStyle name="Normal 179 2" xfId="1016"/>
    <cellStyle name="Normal 18" xfId="1017"/>
    <cellStyle name="Normal 18 2" xfId="1018"/>
    <cellStyle name="Normal 18 3" xfId="1019"/>
    <cellStyle name="Normal 18 3 2" xfId="1020"/>
    <cellStyle name="Normal 18 3 3" xfId="1021"/>
    <cellStyle name="Normal 18 4" xfId="1022"/>
    <cellStyle name="Normal 180" xfId="1023"/>
    <cellStyle name="Normal 180 2" xfId="1024"/>
    <cellStyle name="Normal 181" xfId="1025"/>
    <cellStyle name="Normal 181 2" xfId="1026"/>
    <cellStyle name="Normal 182" xfId="1027"/>
    <cellStyle name="Normal 182 2" xfId="1028"/>
    <cellStyle name="Normal 182 3" xfId="1029"/>
    <cellStyle name="Normal 183" xfId="1030"/>
    <cellStyle name="Normal 183 2" xfId="1031"/>
    <cellStyle name="Normal 183 3" xfId="1032"/>
    <cellStyle name="Normal 184" xfId="1033"/>
    <cellStyle name="Normal 184 2" xfId="1034"/>
    <cellStyle name="Normal 184 3" xfId="1035"/>
    <cellStyle name="Normal 185" xfId="1036"/>
    <cellStyle name="Normal 185 2" xfId="1037"/>
    <cellStyle name="Normal 185 2 2" xfId="1038"/>
    <cellStyle name="Normal 185 2 3" xfId="1039"/>
    <cellStyle name="Normal 185 3" xfId="1040"/>
    <cellStyle name="Normal 185 3 2" xfId="1041"/>
    <cellStyle name="Normal 185 4" xfId="1042"/>
    <cellStyle name="Normal 186" xfId="1043"/>
    <cellStyle name="Normal 186 2" xfId="1044"/>
    <cellStyle name="Normal 187" xfId="1045"/>
    <cellStyle name="Normal 187 2" xfId="1046"/>
    <cellStyle name="Normal 188" xfId="1047"/>
    <cellStyle name="Normal 188 2" xfId="1048"/>
    <cellStyle name="Normal 189" xfId="1049"/>
    <cellStyle name="Normal 189 2" xfId="1050"/>
    <cellStyle name="Normal 19" xfId="1051"/>
    <cellStyle name="Normal 19 2" xfId="1052"/>
    <cellStyle name="Normal 190" xfId="1053"/>
    <cellStyle name="Normal 190 2" xfId="1054"/>
    <cellStyle name="Normal 191" xfId="1055"/>
    <cellStyle name="Normal 191 2" xfId="1056"/>
    <cellStyle name="Normal 192" xfId="1057"/>
    <cellStyle name="Normal 192 2" xfId="1058"/>
    <cellStyle name="Normal 193" xfId="1059"/>
    <cellStyle name="Normal 193 2" xfId="1060"/>
    <cellStyle name="Normal 194" xfId="1061"/>
    <cellStyle name="Normal 194 2" xfId="1062"/>
    <cellStyle name="Normal 195" xfId="1063"/>
    <cellStyle name="Normal 195 2" xfId="1064"/>
    <cellStyle name="Normal 196" xfId="1065"/>
    <cellStyle name="Normal 196 2" xfId="1066"/>
    <cellStyle name="Normal 197" xfId="1067"/>
    <cellStyle name="Normal 197 2" xfId="1068"/>
    <cellStyle name="Normal 198" xfId="1069"/>
    <cellStyle name="Normal 198 2" xfId="1070"/>
    <cellStyle name="Normal 199" xfId="1071"/>
    <cellStyle name="Normal 199 2" xfId="1072"/>
    <cellStyle name="Normal 199 3" xfId="1073"/>
    <cellStyle name="Normal 2 2" xfId="1074"/>
    <cellStyle name="Normal 2 2 2" xfId="1075"/>
    <cellStyle name="Normal 2 3" xfId="1076"/>
    <cellStyle name="Normal 2 3 2" xfId="1077"/>
    <cellStyle name="Normal 2 4" xfId="1078"/>
    <cellStyle name="Normal 2_Federal Interest Calculation Su" xfId="1079"/>
    <cellStyle name="Normal 20" xfId="1080"/>
    <cellStyle name="Normal 20 2" xfId="1081"/>
    <cellStyle name="Normal 20 3" xfId="1082"/>
    <cellStyle name="Normal 20 3 2" xfId="1083"/>
    <cellStyle name="Normal 20 3 3" xfId="1084"/>
    <cellStyle name="Normal 20 4" xfId="1085"/>
    <cellStyle name="Normal 200" xfId="1086"/>
    <cellStyle name="Normal 200 2" xfId="1087"/>
    <cellStyle name="Normal 201" xfId="1088"/>
    <cellStyle name="Normal 201 2" xfId="1089"/>
    <cellStyle name="Normal 202" xfId="1090"/>
    <cellStyle name="Normal 202 2" xfId="1091"/>
    <cellStyle name="Normal 203" xfId="1092"/>
    <cellStyle name="Normal 203 2" xfId="1093"/>
    <cellStyle name="Normal 204" xfId="1094"/>
    <cellStyle name="Normal 204 2" xfId="1095"/>
    <cellStyle name="Normal 205" xfId="1096"/>
    <cellStyle name="Normal 205 2" xfId="1097"/>
    <cellStyle name="Normal 206" xfId="1098"/>
    <cellStyle name="Normal 206 2" xfId="1099"/>
    <cellStyle name="Normal 207" xfId="1100"/>
    <cellStyle name="Normal 207 2" xfId="1101"/>
    <cellStyle name="Normal 208" xfId="1102"/>
    <cellStyle name="Normal 208 2" xfId="1103"/>
    <cellStyle name="Normal 208 2 2" xfId="1104"/>
    <cellStyle name="Normal 208 3" xfId="1105"/>
    <cellStyle name="Normal 209" xfId="1106"/>
    <cellStyle name="Normal 209 2" xfId="1107"/>
    <cellStyle name="Normal 209 2 2" xfId="1108"/>
    <cellStyle name="Normal 209 3" xfId="1109"/>
    <cellStyle name="Normal 21" xfId="1110"/>
    <cellStyle name="Normal 21 2" xfId="1111"/>
    <cellStyle name="Normal 210" xfId="1112"/>
    <cellStyle name="Normal 210 2" xfId="1113"/>
    <cellStyle name="Normal 211" xfId="1114"/>
    <cellStyle name="Normal 211 2" xfId="1115"/>
    <cellStyle name="Normal 211 2 2" xfId="1116"/>
    <cellStyle name="Normal 211 3" xfId="1117"/>
    <cellStyle name="Normal 211 3 2" xfId="1118"/>
    <cellStyle name="Normal 211 4" xfId="1119"/>
    <cellStyle name="Normal 212" xfId="1120"/>
    <cellStyle name="Normal 212 2" xfId="1121"/>
    <cellStyle name="Normal 212 2 2" xfId="1122"/>
    <cellStyle name="Normal 212 3" xfId="1123"/>
    <cellStyle name="Normal 212 3 2" xfId="1124"/>
    <cellStyle name="Normal 212 4" xfId="1125"/>
    <cellStyle name="Normal 213" xfId="1126"/>
    <cellStyle name="Normal 213 2" xfId="1127"/>
    <cellStyle name="Normal 213 2 2" xfId="1128"/>
    <cellStyle name="Normal 213 3" xfId="1129"/>
    <cellStyle name="Normal 213 3 2" xfId="1130"/>
    <cellStyle name="Normal 213 4" xfId="1131"/>
    <cellStyle name="Normal 214" xfId="1132"/>
    <cellStyle name="Normal 214 2" xfId="1133"/>
    <cellStyle name="Normal 214 2 2" xfId="1134"/>
    <cellStyle name="Normal 214 3" xfId="1135"/>
    <cellStyle name="Normal 214 3 2" xfId="1136"/>
    <cellStyle name="Normal 214 4" xfId="1137"/>
    <cellStyle name="Normal 215" xfId="1138"/>
    <cellStyle name="Normal 215 2" xfId="1139"/>
    <cellStyle name="Normal 215 2 2" xfId="1140"/>
    <cellStyle name="Normal 215 3" xfId="1141"/>
    <cellStyle name="Normal 215 3 2" xfId="1142"/>
    <cellStyle name="Normal 215 4" xfId="1143"/>
    <cellStyle name="Normal 216" xfId="1144"/>
    <cellStyle name="Normal 216 2" xfId="1145"/>
    <cellStyle name="Normal 216 2 2" xfId="1146"/>
    <cellStyle name="Normal 216 3" xfId="1147"/>
    <cellStyle name="Normal 217" xfId="1148"/>
    <cellStyle name="Normal 217 2" xfId="1149"/>
    <cellStyle name="Normal 217 2 2" xfId="1150"/>
    <cellStyle name="Normal 217 3" xfId="1151"/>
    <cellStyle name="Normal 218" xfId="1152"/>
    <cellStyle name="Normal 218 2" xfId="1153"/>
    <cellStyle name="Normal 218 2 2" xfId="1154"/>
    <cellStyle name="Normal 218 3" xfId="1155"/>
    <cellStyle name="Normal 219" xfId="1156"/>
    <cellStyle name="Normal 219 2" xfId="1157"/>
    <cellStyle name="Normal 219 2 2" xfId="1158"/>
    <cellStyle name="Normal 219 3" xfId="1159"/>
    <cellStyle name="Normal 22" xfId="1160"/>
    <cellStyle name="Normal 22 2" xfId="1161"/>
    <cellStyle name="Normal 220" xfId="1162"/>
    <cellStyle name="Normal 220 2" xfId="1163"/>
    <cellStyle name="Normal 221" xfId="1164"/>
    <cellStyle name="Normal 221 2" xfId="1165"/>
    <cellStyle name="Normal 221 3" xfId="1166"/>
    <cellStyle name="Normal 222" xfId="1167"/>
    <cellStyle name="Normal 222 2" xfId="1168"/>
    <cellStyle name="Normal 222 3" xfId="1169"/>
    <cellStyle name="Normal 223" xfId="1170"/>
    <cellStyle name="Normal 223 2" xfId="1171"/>
    <cellStyle name="Normal 224" xfId="1172"/>
    <cellStyle name="Normal 224 2" xfId="1173"/>
    <cellStyle name="Normal 224 2 2" xfId="1174"/>
    <cellStyle name="Normal 225" xfId="1175"/>
    <cellStyle name="Normal 225 2" xfId="1176"/>
    <cellStyle name="Normal 225 2 2" xfId="1177"/>
    <cellStyle name="Normal 226" xfId="1178"/>
    <cellStyle name="Normal 226 2" xfId="1179"/>
    <cellStyle name="Normal 226 2 2" xfId="1180"/>
    <cellStyle name="Normal 227" xfId="1181"/>
    <cellStyle name="Normal 227 2" xfId="1182"/>
    <cellStyle name="Normal 227 2 2" xfId="1183"/>
    <cellStyle name="Normal 228" xfId="1184"/>
    <cellStyle name="Normal 228 2" xfId="1185"/>
    <cellStyle name="Normal 228 2 2" xfId="1186"/>
    <cellStyle name="Normal 229" xfId="1187"/>
    <cellStyle name="Normal 229 2" xfId="1188"/>
    <cellStyle name="Normal 229 2 2" xfId="1189"/>
    <cellStyle name="Normal 23" xfId="1190"/>
    <cellStyle name="Normal 23 2" xfId="1191"/>
    <cellStyle name="Normal 230" xfId="1192"/>
    <cellStyle name="Normal 230 2" xfId="1193"/>
    <cellStyle name="Normal 231" xfId="1194"/>
    <cellStyle name="Normal 231 2" xfId="1195"/>
    <cellStyle name="Normal 232" xfId="1196"/>
    <cellStyle name="Normal 232 2" xfId="1197"/>
    <cellStyle name="Normal 232 2 2" xfId="1198"/>
    <cellStyle name="Normal 233" xfId="1199"/>
    <cellStyle name="Normal 233 2" xfId="1200"/>
    <cellStyle name="Normal 233 2 2" xfId="1201"/>
    <cellStyle name="Normal 234" xfId="1202"/>
    <cellStyle name="Normal 234 2" xfId="1203"/>
    <cellStyle name="Normal 234 2 2" xfId="1204"/>
    <cellStyle name="Normal 235" xfId="1205"/>
    <cellStyle name="Normal 235 2" xfId="1206"/>
    <cellStyle name="Normal 236" xfId="1207"/>
    <cellStyle name="Normal 236 2" xfId="1208"/>
    <cellStyle name="Normal 237" xfId="1209"/>
    <cellStyle name="Normal 237 2" xfId="1210"/>
    <cellStyle name="Normal 238" xfId="1211"/>
    <cellStyle name="Normal 238 2" xfId="1212"/>
    <cellStyle name="Normal 239" xfId="1213"/>
    <cellStyle name="Normal 239 2" xfId="1214"/>
    <cellStyle name="Normal 24" xfId="1215"/>
    <cellStyle name="Normal 24 2" xfId="1216"/>
    <cellStyle name="Normal 240" xfId="1217"/>
    <cellStyle name="Normal 240 2" xfId="1218"/>
    <cellStyle name="Normal 241" xfId="1219"/>
    <cellStyle name="Normal 241 2" xfId="1220"/>
    <cellStyle name="Normal 242" xfId="1221"/>
    <cellStyle name="Normal 242 2" xfId="1222"/>
    <cellStyle name="Normal 243" xfId="1223"/>
    <cellStyle name="Normal 243 2" xfId="1224"/>
    <cellStyle name="Normal 244" xfId="1225"/>
    <cellStyle name="Normal 244 2" xfId="1226"/>
    <cellStyle name="Normal 245" xfId="1227"/>
    <cellStyle name="Normal 245 2" xfId="1228"/>
    <cellStyle name="Normal 246" xfId="1229"/>
    <cellStyle name="Normal 246 2" xfId="1230"/>
    <cellStyle name="Normal 247" xfId="1231"/>
    <cellStyle name="Normal 247 2" xfId="1232"/>
    <cellStyle name="Normal 248" xfId="1233"/>
    <cellStyle name="Normal 248 2" xfId="1234"/>
    <cellStyle name="Normal 249" xfId="1235"/>
    <cellStyle name="Normal 249 2" xfId="1236"/>
    <cellStyle name="Normal 25" xfId="1237"/>
    <cellStyle name="Normal 25 2" xfId="1238"/>
    <cellStyle name="Normal 250" xfId="1239"/>
    <cellStyle name="Normal 250 2" xfId="1240"/>
    <cellStyle name="Normal 251" xfId="1241"/>
    <cellStyle name="Normal 251 2" xfId="1242"/>
    <cellStyle name="Normal 252" xfId="1243"/>
    <cellStyle name="Normal 252 2" xfId="1244"/>
    <cellStyle name="Normal 253" xfId="1245"/>
    <cellStyle name="Normal 253 2" xfId="1246"/>
    <cellStyle name="Normal 254" xfId="1247"/>
    <cellStyle name="Normal 254 2" xfId="1248"/>
    <cellStyle name="Normal 255" xfId="1249"/>
    <cellStyle name="Normal 255 2" xfId="1250"/>
    <cellStyle name="Normal 256" xfId="1251"/>
    <cellStyle name="Normal 256 2" xfId="1252"/>
    <cellStyle name="Normal 257" xfId="1253"/>
    <cellStyle name="Normal 257 2" xfId="1254"/>
    <cellStyle name="Normal 258" xfId="1255"/>
    <cellStyle name="Normal 258 2" xfId="1256"/>
    <cellStyle name="Normal 259" xfId="1257"/>
    <cellStyle name="Normal 259 2" xfId="1258"/>
    <cellStyle name="Normal 26" xfId="1259"/>
    <cellStyle name="Normal 26 2" xfId="1260"/>
    <cellStyle name="Normal 260" xfId="1261"/>
    <cellStyle name="Normal 260 2" xfId="1262"/>
    <cellStyle name="Normal 261" xfId="1263"/>
    <cellStyle name="Normal 261 2" xfId="1264"/>
    <cellStyle name="Normal 262" xfId="1265"/>
    <cellStyle name="Normal 262 2" xfId="1266"/>
    <cellStyle name="Normal 263" xfId="1267"/>
    <cellStyle name="Normal 263 2" xfId="1268"/>
    <cellStyle name="Normal 264" xfId="1269"/>
    <cellStyle name="Normal 265" xfId="1270"/>
    <cellStyle name="Normal 265 2" xfId="1271"/>
    <cellStyle name="Normal 266" xfId="1272"/>
    <cellStyle name="Normal 266 2" xfId="1273"/>
    <cellStyle name="Normal 267" xfId="1274"/>
    <cellStyle name="Normal 267 2" xfId="1275"/>
    <cellStyle name="Normal 268" xfId="1276"/>
    <cellStyle name="Normal 268 2" xfId="1277"/>
    <cellStyle name="Normal 269" xfId="1278"/>
    <cellStyle name="Normal 269 2" xfId="1279"/>
    <cellStyle name="Normal 27" xfId="1280"/>
    <cellStyle name="Normal 27 2" xfId="1281"/>
    <cellStyle name="Normal 270" xfId="1282"/>
    <cellStyle name="Normal 270 2" xfId="1283"/>
    <cellStyle name="Normal 271" xfId="1284"/>
    <cellStyle name="Normal 271 2" xfId="1285"/>
    <cellStyle name="Normal 272" xfId="1286"/>
    <cellStyle name="Normal 272 2" xfId="1287"/>
    <cellStyle name="Normal 273" xfId="1288"/>
    <cellStyle name="Normal 273 2" xfId="1289"/>
    <cellStyle name="Normal 274" xfId="1290"/>
    <cellStyle name="Normal 274 2" xfId="1291"/>
    <cellStyle name="Normal 275" xfId="1292"/>
    <cellStyle name="Normal 275 2" xfId="1293"/>
    <cellStyle name="Normal 276" xfId="1294"/>
    <cellStyle name="Normal 276 2" xfId="1295"/>
    <cellStyle name="Normal 277" xfId="1296"/>
    <cellStyle name="Normal 277 2" xfId="1297"/>
    <cellStyle name="Normal 278" xfId="1298"/>
    <cellStyle name="Normal 278 2" xfId="1299"/>
    <cellStyle name="Normal 279" xfId="1300"/>
    <cellStyle name="Normal 279 2" xfId="1301"/>
    <cellStyle name="Normal 28" xfId="1302"/>
    <cellStyle name="Normal 28 2" xfId="1303"/>
    <cellStyle name="Normal 280" xfId="1304"/>
    <cellStyle name="Normal 281" xfId="1305"/>
    <cellStyle name="Normal 282" xfId="1306"/>
    <cellStyle name="Normal 283" xfId="1307"/>
    <cellStyle name="Normal 284" xfId="1308"/>
    <cellStyle name="Normal 285" xfId="1309"/>
    <cellStyle name="Normal 286" xfId="1310"/>
    <cellStyle name="Normal 287" xfId="1311"/>
    <cellStyle name="Normal 288" xfId="1312"/>
    <cellStyle name="Normal 289" xfId="1313"/>
    <cellStyle name="Normal 29" xfId="1314"/>
    <cellStyle name="Normal 29 2" xfId="1315"/>
    <cellStyle name="Normal 290" xfId="1316"/>
    <cellStyle name="Normal 290 2" xfId="1317"/>
    <cellStyle name="Normal 291" xfId="1318"/>
    <cellStyle name="Normal 291 2" xfId="1319"/>
    <cellStyle name="Normal 292" xfId="1320"/>
    <cellStyle name="Normal 293" xfId="1321"/>
    <cellStyle name="Normal 294" xfId="1322"/>
    <cellStyle name="Normal 295" xfId="1323"/>
    <cellStyle name="Normal 296" xfId="1324"/>
    <cellStyle name="Normal 297" xfId="1325"/>
    <cellStyle name="Normal 298" xfId="1326"/>
    <cellStyle name="Normal 299" xfId="1327"/>
    <cellStyle name="Normal 299 2" xfId="1328"/>
    <cellStyle name="Normal 3" xfId="1329"/>
    <cellStyle name="Normal 3 2" xfId="1330"/>
    <cellStyle name="Normal 3 2 2" xfId="1331"/>
    <cellStyle name="Normal 3 2 3" xfId="1332"/>
    <cellStyle name="Normal 3 2 4" xfId="1333"/>
    <cellStyle name="Normal 3 3" xfId="1334"/>
    <cellStyle name="Normal 3 3 2" xfId="1335"/>
    <cellStyle name="Normal 3 3 2 2" xfId="1336"/>
    <cellStyle name="Normal 3 3 2 3" xfId="1337"/>
    <cellStyle name="Normal 3 3 3" xfId="1338"/>
    <cellStyle name="Normal 3 3 3 2" xfId="1339"/>
    <cellStyle name="Normal 3 3 4" xfId="1340"/>
    <cellStyle name="Normal 3 3 5" xfId="1341"/>
    <cellStyle name="Normal 3 4" xfId="1342"/>
    <cellStyle name="Normal 3 4 2" xfId="1343"/>
    <cellStyle name="Normal 3 4 3" xfId="1344"/>
    <cellStyle name="Normal 3 5" xfId="1345"/>
    <cellStyle name="Normal 3 6" xfId="1346"/>
    <cellStyle name="Normal 3_710 CFS; full sustain + full expand (static-like)" xfId="1347"/>
    <cellStyle name="Normal 30" xfId="1348"/>
    <cellStyle name="Normal 30 2" xfId="1349"/>
    <cellStyle name="Normal 300" xfId="1350"/>
    <cellStyle name="Normal 301" xfId="1351"/>
    <cellStyle name="Normal 302" xfId="1352"/>
    <cellStyle name="Normal 303" xfId="1353"/>
    <cellStyle name="Normal 304" xfId="1354"/>
    <cellStyle name="Normal 305" xfId="1355"/>
    <cellStyle name="Normal 306" xfId="1356"/>
    <cellStyle name="Normal 307" xfId="1357"/>
    <cellStyle name="Normal 308" xfId="1358"/>
    <cellStyle name="Normal 309" xfId="1359"/>
    <cellStyle name="Normal 309 2" xfId="1360"/>
    <cellStyle name="Normal 31" xfId="1361"/>
    <cellStyle name="Normal 31 2" xfId="1362"/>
    <cellStyle name="Normal 312 2" xfId="1363"/>
    <cellStyle name="Normal 313 2" xfId="1364"/>
    <cellStyle name="Normal 314 2" xfId="1365"/>
    <cellStyle name="Normal 315 2" xfId="1366"/>
    <cellStyle name="Normal 316 2" xfId="1367"/>
    <cellStyle name="Normal 317 2" xfId="1368"/>
    <cellStyle name="Normal 318 2" xfId="1369"/>
    <cellStyle name="Normal 319 2" xfId="1370"/>
    <cellStyle name="Normal 32" xfId="1371"/>
    <cellStyle name="Normal 32 2" xfId="1372"/>
    <cellStyle name="Normal 322 2" xfId="1373"/>
    <cellStyle name="Normal 323 2" xfId="1374"/>
    <cellStyle name="Normal 324" xfId="1375"/>
    <cellStyle name="Normal 324 2" xfId="1376"/>
    <cellStyle name="Normal 325 2" xfId="1377"/>
    <cellStyle name="Normal 326 2" xfId="1378"/>
    <cellStyle name="Normal 327 2" xfId="1379"/>
    <cellStyle name="Normal 328 2" xfId="1380"/>
    <cellStyle name="Normal 329 2" xfId="1381"/>
    <cellStyle name="Normal 33" xfId="1382"/>
    <cellStyle name="Normal 33 2" xfId="1383"/>
    <cellStyle name="Normal 330 2" xfId="1384"/>
    <cellStyle name="Normal 331 2" xfId="1385"/>
    <cellStyle name="Normal 332 2" xfId="1386"/>
    <cellStyle name="Normal 333 2" xfId="1387"/>
    <cellStyle name="Normal 334 2" xfId="1388"/>
    <cellStyle name="Normal 335" xfId="1389"/>
    <cellStyle name="Normal 335 2" xfId="1390"/>
    <cellStyle name="Normal 336" xfId="1391"/>
    <cellStyle name="Normal 337" xfId="1392"/>
    <cellStyle name="Normal 338" xfId="1393"/>
    <cellStyle name="Normal 339" xfId="1394"/>
    <cellStyle name="Normal 34" xfId="1395"/>
    <cellStyle name="Normal 34 2" xfId="1396"/>
    <cellStyle name="Normal 340" xfId="1397"/>
    <cellStyle name="Normal 341" xfId="1398"/>
    <cellStyle name="Normal 342" xfId="1399"/>
    <cellStyle name="Normal 343" xfId="1400"/>
    <cellStyle name="Normal 344" xfId="1401"/>
    <cellStyle name="Normal 345" xfId="1402"/>
    <cellStyle name="Normal 346" xfId="1403"/>
    <cellStyle name="Normal 35" xfId="1404"/>
    <cellStyle name="Normal 35 2" xfId="1405"/>
    <cellStyle name="Normal 36" xfId="1406"/>
    <cellStyle name="Normal 36 2" xfId="1407"/>
    <cellStyle name="Normal 37" xfId="1408"/>
    <cellStyle name="Normal 37 2" xfId="1409"/>
    <cellStyle name="Normal 38" xfId="1410"/>
    <cellStyle name="Normal 38 2" xfId="1411"/>
    <cellStyle name="Normal 39" xfId="1412"/>
    <cellStyle name="Normal 39 2" xfId="1413"/>
    <cellStyle name="Normal 4" xfId="1414"/>
    <cellStyle name="Normal 4 10" xfId="1415"/>
    <cellStyle name="Normal 4 10 2" xfId="1416"/>
    <cellStyle name="Normal 4 11" xfId="1417"/>
    <cellStyle name="Normal 4 11 2" xfId="1418"/>
    <cellStyle name="Normal 4 2" xfId="1419"/>
    <cellStyle name="Normal 4 2 2" xfId="1420"/>
    <cellStyle name="Normal 4 2 2 2" xfId="1421"/>
    <cellStyle name="Normal 4 2 2 2 2" xfId="1422"/>
    <cellStyle name="Normal 4 2 2 2 3" xfId="1423"/>
    <cellStyle name="Normal 4 2 2 3" xfId="1424"/>
    <cellStyle name="Normal 4 2 2 4" xfId="1425"/>
    <cellStyle name="Normal 4 2 3" xfId="1426"/>
    <cellStyle name="Normal 4 2 3 2" xfId="1427"/>
    <cellStyle name="Normal 4 2 3 3" xfId="1428"/>
    <cellStyle name="Normal 4 2 4" xfId="1429"/>
    <cellStyle name="Normal 4 2 5" xfId="1430"/>
    <cellStyle name="Normal 4 2_Federal Interest Calculation Su" xfId="1431"/>
    <cellStyle name="Normal 4 3" xfId="1432"/>
    <cellStyle name="Normal 4 3 2" xfId="1433"/>
    <cellStyle name="Normal 4 3 2 2" xfId="1434"/>
    <cellStyle name="Normal 4 3 2 3" xfId="1435"/>
    <cellStyle name="Normal 4 3 3" xfId="1436"/>
    <cellStyle name="Normal 4 3 4" xfId="1437"/>
    <cellStyle name="Normal 4 3 5" xfId="1438"/>
    <cellStyle name="Normal 4 3 6" xfId="1439"/>
    <cellStyle name="Normal 4 4" xfId="1440"/>
    <cellStyle name="Normal 4 4 2" xfId="1441"/>
    <cellStyle name="Normal 4 4 2 2" xfId="1442"/>
    <cellStyle name="Normal 4 4 2 3" xfId="1443"/>
    <cellStyle name="Normal 4 4 3" xfId="1444"/>
    <cellStyle name="Normal 4 4 3 2" xfId="1445"/>
    <cellStyle name="Normal 4 4 4" xfId="1446"/>
    <cellStyle name="Normal 4 5" xfId="1447"/>
    <cellStyle name="Normal 4 5 2" xfId="1448"/>
    <cellStyle name="Normal 4 6" xfId="1449"/>
    <cellStyle name="Normal 4 6 2" xfId="1450"/>
    <cellStyle name="Normal 4 6 3" xfId="1451"/>
    <cellStyle name="Normal 4 7" xfId="1452"/>
    <cellStyle name="Normal 4 8" xfId="1453"/>
    <cellStyle name="Normal 4 8 2" xfId="1454"/>
    <cellStyle name="Normal 4 9" xfId="1455"/>
    <cellStyle name="Normal 4 9 2" xfId="1456"/>
    <cellStyle name="Normal 4_710 CFS; full sustain + full expand (static-like)" xfId="1457"/>
    <cellStyle name="Normal 40" xfId="1458"/>
    <cellStyle name="Normal 40 2" xfId="1459"/>
    <cellStyle name="Normal 41" xfId="1460"/>
    <cellStyle name="Normal 41 2" xfId="1461"/>
    <cellStyle name="Normal 42" xfId="1462"/>
    <cellStyle name="Normal 42 2" xfId="1463"/>
    <cellStyle name="Normal 43" xfId="1464"/>
    <cellStyle name="Normal 43 2" xfId="1465"/>
    <cellStyle name="Normal 44" xfId="1466"/>
    <cellStyle name="Normal 44 2" xfId="1467"/>
    <cellStyle name="Normal 45" xfId="1468"/>
    <cellStyle name="Normal 45 2" xfId="1469"/>
    <cellStyle name="Normal 46" xfId="1470"/>
    <cellStyle name="Normal 46 2" xfId="1471"/>
    <cellStyle name="Normal 47" xfId="1472"/>
    <cellStyle name="Normal 47 2" xfId="1473"/>
    <cellStyle name="Normal 48" xfId="1474"/>
    <cellStyle name="Normal 48 2" xfId="1475"/>
    <cellStyle name="Normal 49" xfId="1476"/>
    <cellStyle name="Normal 49 2" xfId="1477"/>
    <cellStyle name="Normal 49 3" xfId="1478"/>
    <cellStyle name="Normal 49 3 2" xfId="1479"/>
    <cellStyle name="Normal 49 3 3" xfId="1480"/>
    <cellStyle name="Normal 49 4" xfId="1481"/>
    <cellStyle name="Normal 5" xfId="1482"/>
    <cellStyle name="Normal 5 2" xfId="1483"/>
    <cellStyle name="Normal 5 2 2" xfId="1484"/>
    <cellStyle name="Normal 5 2 2 2" xfId="1485"/>
    <cellStyle name="Normal 5 2 2 3" xfId="1486"/>
    <cellStyle name="Normal 5 2 3" xfId="1487"/>
    <cellStyle name="Normal 5 3" xfId="1488"/>
    <cellStyle name="Normal 5 3 2" xfId="1489"/>
    <cellStyle name="Normal 5 4" xfId="1490"/>
    <cellStyle name="Normal 5 5" xfId="1491"/>
    <cellStyle name="Normal 50" xfId="1492"/>
    <cellStyle name="Normal 50 2" xfId="1493"/>
    <cellStyle name="Normal 50 2 2" xfId="1494"/>
    <cellStyle name="Normal 50 3" xfId="1495"/>
    <cellStyle name="Normal 50 3 2" xfId="1496"/>
    <cellStyle name="Normal 50 4" xfId="1497"/>
    <cellStyle name="Normal 51" xfId="1498"/>
    <cellStyle name="Normal 51 2" xfId="1499"/>
    <cellStyle name="Normal 51 2 2" xfId="1500"/>
    <cellStyle name="Normal 51 3" xfId="1501"/>
    <cellStyle name="Normal 51 4" xfId="1502"/>
    <cellStyle name="Normal 52" xfId="1503"/>
    <cellStyle name="Normal 52 2" xfId="1504"/>
    <cellStyle name="Normal 52 2 2" xfId="1505"/>
    <cellStyle name="Normal 52 3" xfId="1506"/>
    <cellStyle name="Normal 52 4" xfId="1507"/>
    <cellStyle name="Normal 53" xfId="1508"/>
    <cellStyle name="Normal 53 2" xfId="1509"/>
    <cellStyle name="Normal 53 2 2" xfId="1510"/>
    <cellStyle name="Normal 53 3" xfId="1511"/>
    <cellStyle name="Normal 54" xfId="1512"/>
    <cellStyle name="Normal 54 2" xfId="1513"/>
    <cellStyle name="Normal 55" xfId="1514"/>
    <cellStyle name="Normal 55 2" xfId="1515"/>
    <cellStyle name="Normal 55 2 2" xfId="1516"/>
    <cellStyle name="Normal 55 3" xfId="1517"/>
    <cellStyle name="Normal 56" xfId="1518"/>
    <cellStyle name="Normal 56 2" xfId="1519"/>
    <cellStyle name="Normal 57" xfId="1520"/>
    <cellStyle name="Normal 57 2" xfId="1521"/>
    <cellStyle name="Normal 58" xfId="1522"/>
    <cellStyle name="Normal 58 2" xfId="1523"/>
    <cellStyle name="Normal 59" xfId="1524"/>
    <cellStyle name="Normal 59 2" xfId="1525"/>
    <cellStyle name="Normal 6" xfId="1526"/>
    <cellStyle name="Normal 6 2" xfId="1527"/>
    <cellStyle name="Normal 6 2 2" xfId="1528"/>
    <cellStyle name="Normal 6 2 3" xfId="1529"/>
    <cellStyle name="Normal 6 3" xfId="1530"/>
    <cellStyle name="Normal 6 3 2" xfId="1531"/>
    <cellStyle name="Normal 6 4" xfId="1532"/>
    <cellStyle name="Normal 6 5" xfId="1533"/>
    <cellStyle name="Normal 60" xfId="1534"/>
    <cellStyle name="Normal 60 2" xfId="1535"/>
    <cellStyle name="Normal 60 2 2" xfId="1536"/>
    <cellStyle name="Normal 60 3" xfId="1537"/>
    <cellStyle name="Normal 61" xfId="1538"/>
    <cellStyle name="Normal 61 2" xfId="1539"/>
    <cellStyle name="Normal 62" xfId="1540"/>
    <cellStyle name="Normal 62 2" xfId="1541"/>
    <cellStyle name="Normal 63" xfId="1542"/>
    <cellStyle name="Normal 63 2" xfId="1543"/>
    <cellStyle name="Normal 64" xfId="1544"/>
    <cellStyle name="Normal 64 2" xfId="1545"/>
    <cellStyle name="Normal 65" xfId="1546"/>
    <cellStyle name="Normal 65 2" xfId="1547"/>
    <cellStyle name="Normal 66" xfId="1548"/>
    <cellStyle name="Normal 66 2" xfId="1549"/>
    <cellStyle name="Normal 67" xfId="1550"/>
    <cellStyle name="Normal 67 2" xfId="1551"/>
    <cellStyle name="Normal 68" xfId="1552"/>
    <cellStyle name="Normal 68 2" xfId="1553"/>
    <cellStyle name="Normal 69" xfId="1554"/>
    <cellStyle name="Normal 69 2" xfId="1555"/>
    <cellStyle name="Normal 7" xfId="1556"/>
    <cellStyle name="Normal 7 2" xfId="1557"/>
    <cellStyle name="Normal 7 2 2" xfId="1558"/>
    <cellStyle name="Normal 7 2 3" xfId="1559"/>
    <cellStyle name="Normal 7 3" xfId="1560"/>
    <cellStyle name="Normal 7 3 2" xfId="1561"/>
    <cellStyle name="Normal 7 4" xfId="1562"/>
    <cellStyle name="Normal 7 5" xfId="1563"/>
    <cellStyle name="Normal 70" xfId="1564"/>
    <cellStyle name="Normal 70 2" xfId="1565"/>
    <cellStyle name="Normal 71" xfId="1566"/>
    <cellStyle name="Normal 71 2" xfId="1567"/>
    <cellStyle name="Normal 72" xfId="1568"/>
    <cellStyle name="Normal 72 2" xfId="1569"/>
    <cellStyle name="Normal 73" xfId="1570"/>
    <cellStyle name="Normal 73 2" xfId="1571"/>
    <cellStyle name="Normal 73 2 2" xfId="1572"/>
    <cellStyle name="Normal 73 3" xfId="1573"/>
    <cellStyle name="Normal 74" xfId="1574"/>
    <cellStyle name="Normal 74 2" xfId="1575"/>
    <cellStyle name="Normal 74 2 2" xfId="1576"/>
    <cellStyle name="Normal 74 3" xfId="1577"/>
    <cellStyle name="Normal 75" xfId="1578"/>
    <cellStyle name="Normal 75 2" xfId="1579"/>
    <cellStyle name="Normal 75 2 2" xfId="1580"/>
    <cellStyle name="Normal 75 3" xfId="1581"/>
    <cellStyle name="Normal 75 3 2" xfId="1582"/>
    <cellStyle name="Normal 75 4" xfId="1583"/>
    <cellStyle name="Normal 76" xfId="1584"/>
    <cellStyle name="Normal 76 2" xfId="1585"/>
    <cellStyle name="Normal 76 2 2" xfId="1586"/>
    <cellStyle name="Normal 76 3" xfId="1587"/>
    <cellStyle name="Normal 76 3 2" xfId="1588"/>
    <cellStyle name="Normal 76 4" xfId="1589"/>
    <cellStyle name="Normal 77" xfId="1590"/>
    <cellStyle name="Normal 77 2" xfId="1591"/>
    <cellStyle name="Normal 77 2 2" xfId="1592"/>
    <cellStyle name="Normal 77 3" xfId="1593"/>
    <cellStyle name="Normal 77 3 2" xfId="1594"/>
    <cellStyle name="Normal 77 4" xfId="1595"/>
    <cellStyle name="Normal 78" xfId="1596"/>
    <cellStyle name="Normal 78 2" xfId="1597"/>
    <cellStyle name="Normal 78 2 2" xfId="1598"/>
    <cellStyle name="Normal 78 3" xfId="1599"/>
    <cellStyle name="Normal 79" xfId="1600"/>
    <cellStyle name="Normal 79 2" xfId="1601"/>
    <cellStyle name="Normal 8" xfId="1602"/>
    <cellStyle name="Normal 8 2" xfId="1603"/>
    <cellStyle name="Normal 8 2 2" xfId="1604"/>
    <cellStyle name="Normal 8 2 3" xfId="1605"/>
    <cellStyle name="Normal 8 3" xfId="1606"/>
    <cellStyle name="Normal 8 3 2" xfId="1607"/>
    <cellStyle name="Normal 8 4" xfId="1608"/>
    <cellStyle name="Normal 8 5" xfId="1609"/>
    <cellStyle name="Normal 80" xfId="1610"/>
    <cellStyle name="Normal 80 2" xfId="1611"/>
    <cellStyle name="Normal 81" xfId="1612"/>
    <cellStyle name="Normal 81 2" xfId="1613"/>
    <cellStyle name="Normal 82" xfId="1614"/>
    <cellStyle name="Normal 82 2" xfId="1615"/>
    <cellStyle name="Normal 83" xfId="1616"/>
    <cellStyle name="Normal 83 2" xfId="1617"/>
    <cellStyle name="Normal 84" xfId="1618"/>
    <cellStyle name="Normal 84 2" xfId="1619"/>
    <cellStyle name="Normal 85" xfId="1620"/>
    <cellStyle name="Normal 85 2" xfId="1621"/>
    <cellStyle name="Normal 86" xfId="1622"/>
    <cellStyle name="Normal 86 2" xfId="1623"/>
    <cellStyle name="Normal 87" xfId="1624"/>
    <cellStyle name="Normal 87 2" xfId="1625"/>
    <cellStyle name="Normal 88" xfId="1626"/>
    <cellStyle name="Normal 88 2" xfId="1627"/>
    <cellStyle name="Normal 89" xfId="1628"/>
    <cellStyle name="Normal 89 2" xfId="1629"/>
    <cellStyle name="Normal 9" xfId="1630"/>
    <cellStyle name="Normal 9 2" xfId="1631"/>
    <cellStyle name="Normal 9 2 2" xfId="1632"/>
    <cellStyle name="Normal 9 3" xfId="1633"/>
    <cellStyle name="Normal 9 4" xfId="1634"/>
    <cellStyle name="Normal 90" xfId="1635"/>
    <cellStyle name="Normal 90 2" xfId="1636"/>
    <cellStyle name="Normal 91" xfId="1637"/>
    <cellStyle name="Normal 91 2" xfId="1638"/>
    <cellStyle name="Normal 92" xfId="1639"/>
    <cellStyle name="Normal 92 2" xfId="1640"/>
    <cellStyle name="Normal 93" xfId="1641"/>
    <cellStyle name="Normal 93 2" xfId="1642"/>
    <cellStyle name="Normal 94" xfId="1643"/>
    <cellStyle name="Normal 94 2" xfId="1644"/>
    <cellStyle name="Normal 95" xfId="1645"/>
    <cellStyle name="Normal 95 2" xfId="1646"/>
    <cellStyle name="Normal 96" xfId="1647"/>
    <cellStyle name="Normal 96 2" xfId="1648"/>
    <cellStyle name="Normal 97" xfId="1649"/>
    <cellStyle name="Normal 97 2" xfId="1650"/>
    <cellStyle name="Normal 98" xfId="1651"/>
    <cellStyle name="Normal 98 2" xfId="1652"/>
    <cellStyle name="Normal 99" xfId="1653"/>
    <cellStyle name="Normal 99 2" xfId="1654"/>
    <cellStyle name="Note 2" xfId="1655"/>
    <cellStyle name="Note 2 2" xfId="1656"/>
    <cellStyle name="Note 2 2 2" xfId="1657"/>
    <cellStyle name="Note 2 3" xfId="1658"/>
    <cellStyle name="Note 2 3 2" xfId="1659"/>
    <cellStyle name="Note 2 4" xfId="1660"/>
    <cellStyle name="Note 2 4 2" xfId="1661"/>
    <cellStyle name="Note 2 5" xfId="1662"/>
    <cellStyle name="Note 2_QC" xfId="1663"/>
    <cellStyle name="Note 3" xfId="1664"/>
    <cellStyle name="Note 3 2" xfId="1665"/>
    <cellStyle name="Note 3 2 2" xfId="1666"/>
    <cellStyle name="Note 3 2 3" xfId="1667"/>
    <cellStyle name="Note 3 3" xfId="1668"/>
    <cellStyle name="Note 4" xfId="1669"/>
    <cellStyle name="Note 4 2" xfId="1670"/>
    <cellStyle name="Output 2" xfId="1671"/>
    <cellStyle name="Output 2 2" xfId="1672"/>
    <cellStyle name="Output 2 2 2" xfId="1673"/>
    <cellStyle name="Output 2 2 3" xfId="1674"/>
    <cellStyle name="Output 2 2 4" xfId="1675"/>
    <cellStyle name="Output 2 3" xfId="1676"/>
    <cellStyle name="Output 2 4" xfId="1677"/>
    <cellStyle name="Output 2 5" xfId="1678"/>
    <cellStyle name="Output 2_QC" xfId="1679"/>
    <cellStyle name="Output 3" xfId="1680"/>
    <cellStyle name="Output 4" xfId="1681"/>
    <cellStyle name="Page Number" xfId="1682"/>
    <cellStyle name="Percen - Style2" xfId="1683"/>
    <cellStyle name="Percent [2]" xfId="1684"/>
    <cellStyle name="Percent [2] 2" xfId="1685"/>
    <cellStyle name="Percent 10" xfId="1686"/>
    <cellStyle name="Percent 10 2" xfId="1687"/>
    <cellStyle name="Percent 10 2 2" xfId="1688"/>
    <cellStyle name="Percent 10 3" xfId="1689"/>
    <cellStyle name="Percent 10 3 2" xfId="1690"/>
    <cellStyle name="Percent 10 4" xfId="1691"/>
    <cellStyle name="Percent 100" xfId="1692"/>
    <cellStyle name="Percent 100 2" xfId="1693"/>
    <cellStyle name="Percent 100 2 2" xfId="1694"/>
    <cellStyle name="Percent 100 3" xfId="1695"/>
    <cellStyle name="Percent 101" xfId="1696"/>
    <cellStyle name="Percent 101 2" xfId="1697"/>
    <cellStyle name="Percent 101 2 2" xfId="1698"/>
    <cellStyle name="Percent 101 3" xfId="1699"/>
    <cellStyle name="Percent 102" xfId="1700"/>
    <cellStyle name="Percent 102 2" xfId="1701"/>
    <cellStyle name="Percent 102 2 2" xfId="1702"/>
    <cellStyle name="Percent 102 3" xfId="1703"/>
    <cellStyle name="Percent 103" xfId="1704"/>
    <cellStyle name="Percent 103 2" xfId="1705"/>
    <cellStyle name="Percent 103 2 2" xfId="1706"/>
    <cellStyle name="Percent 103 3" xfId="1707"/>
    <cellStyle name="Percent 104" xfId="1708"/>
    <cellStyle name="Percent 104 2" xfId="1709"/>
    <cellStyle name="Percent 104 2 2" xfId="1710"/>
    <cellStyle name="Percent 104 3" xfId="1711"/>
    <cellStyle name="Percent 105" xfId="1712"/>
    <cellStyle name="Percent 105 2" xfId="1713"/>
    <cellStyle name="Percent 105 2 2" xfId="1714"/>
    <cellStyle name="Percent 105 3" xfId="1715"/>
    <cellStyle name="Percent 106" xfId="1716"/>
    <cellStyle name="Percent 106 2" xfId="1717"/>
    <cellStyle name="Percent 107" xfId="1718"/>
    <cellStyle name="Percent 107 2" xfId="1719"/>
    <cellStyle name="Percent 108" xfId="1720"/>
    <cellStyle name="Percent 108 2" xfId="1721"/>
    <cellStyle name="Percent 109" xfId="1722"/>
    <cellStyle name="Percent 109 2" xfId="1723"/>
    <cellStyle name="Percent 11" xfId="1724"/>
    <cellStyle name="Percent 11 2" xfId="1725"/>
    <cellStyle name="Percent 11 2 2" xfId="1726"/>
    <cellStyle name="Percent 11 3" xfId="1727"/>
    <cellStyle name="Percent 11 3 2" xfId="1728"/>
    <cellStyle name="Percent 11 4" xfId="1729"/>
    <cellStyle name="Percent 110" xfId="1730"/>
    <cellStyle name="Percent 110 2" xfId="1731"/>
    <cellStyle name="Percent 111" xfId="1732"/>
    <cellStyle name="Percent 111 2" xfId="1733"/>
    <cellStyle name="Percent 112" xfId="1734"/>
    <cellStyle name="Percent 112 2" xfId="1735"/>
    <cellStyle name="Percent 113" xfId="1736"/>
    <cellStyle name="Percent 113 2" xfId="1737"/>
    <cellStyle name="Percent 114" xfId="1738"/>
    <cellStyle name="Percent 115" xfId="1739"/>
    <cellStyle name="Percent 116" xfId="1740"/>
    <cellStyle name="Percent 116 2" xfId="1741"/>
    <cellStyle name="Percent 117" xfId="1742"/>
    <cellStyle name="Percent 117 2" xfId="1743"/>
    <cellStyle name="Percent 118" xfId="1744"/>
    <cellStyle name="Percent 118 2" xfId="1745"/>
    <cellStyle name="Percent 119" xfId="1746"/>
    <cellStyle name="Percent 119 2" xfId="1747"/>
    <cellStyle name="Percent 12" xfId="1748"/>
    <cellStyle name="Percent 12 2" xfId="1749"/>
    <cellStyle name="Percent 120" xfId="1750"/>
    <cellStyle name="Percent 120 2" xfId="1751"/>
    <cellStyle name="Percent 121" xfId="1752"/>
    <cellStyle name="Percent 121 2" xfId="1753"/>
    <cellStyle name="Percent 122" xfId="1754"/>
    <cellStyle name="Percent 122 2" xfId="1755"/>
    <cellStyle name="Percent 123" xfId="1756"/>
    <cellStyle name="Percent 123 2" xfId="1757"/>
    <cellStyle name="Percent 124" xfId="1758"/>
    <cellStyle name="Percent 124 2" xfId="1759"/>
    <cellStyle name="Percent 125" xfId="1760"/>
    <cellStyle name="Percent 125 2" xfId="1761"/>
    <cellStyle name="Percent 126" xfId="1762"/>
    <cellStyle name="Percent 126 2" xfId="1763"/>
    <cellStyle name="Percent 127" xfId="1764"/>
    <cellStyle name="Percent 127 2" xfId="1765"/>
    <cellStyle name="Percent 128" xfId="1766"/>
    <cellStyle name="Percent 128 2" xfId="1767"/>
    <cellStyle name="Percent 129" xfId="1768"/>
    <cellStyle name="Percent 129 2" xfId="1769"/>
    <cellStyle name="Percent 13" xfId="1770"/>
    <cellStyle name="Percent 13 2" xfId="1771"/>
    <cellStyle name="Percent 13 2 2" xfId="1772"/>
    <cellStyle name="Percent 13 3" xfId="1773"/>
    <cellStyle name="Percent 130" xfId="1774"/>
    <cellStyle name="Percent 130 2" xfId="1775"/>
    <cellStyle name="Percent 131" xfId="1776"/>
    <cellStyle name="Percent 131 2" xfId="1777"/>
    <cellStyle name="Percent 132" xfId="1778"/>
    <cellStyle name="Percent 132 2" xfId="1779"/>
    <cellStyle name="Percent 132 2 2" xfId="1780"/>
    <cellStyle name="Percent 132 3" xfId="1781"/>
    <cellStyle name="Percent 133" xfId="1782"/>
    <cellStyle name="Percent 133 2" xfId="1783"/>
    <cellStyle name="Percent 133 2 2" xfId="1784"/>
    <cellStyle name="Percent 133 3" xfId="1785"/>
    <cellStyle name="Percent 134" xfId="1786"/>
    <cellStyle name="Percent 134 2" xfId="1787"/>
    <cellStyle name="Percent 134 2 2" xfId="1788"/>
    <cellStyle name="Percent 134 3" xfId="1789"/>
    <cellStyle name="Percent 135" xfId="1790"/>
    <cellStyle name="Percent 135 2" xfId="1791"/>
    <cellStyle name="Percent 135 3" xfId="1792"/>
    <cellStyle name="Percent 135 3 2" xfId="1793"/>
    <cellStyle name="Percent 135 3 3" xfId="1794"/>
    <cellStyle name="Percent 136" xfId="1795"/>
    <cellStyle name="Percent 136 2" xfId="1796"/>
    <cellStyle name="Percent 137" xfId="1797"/>
    <cellStyle name="Percent 137 2" xfId="1798"/>
    <cellStyle name="Percent 138" xfId="1799"/>
    <cellStyle name="Percent 138 2" xfId="1800"/>
    <cellStyle name="Percent 139" xfId="1801"/>
    <cellStyle name="Percent 139 2" xfId="1802"/>
    <cellStyle name="Percent 14" xfId="1803"/>
    <cellStyle name="Percent 14 2" xfId="1804"/>
    <cellStyle name="Percent 140" xfId="1805"/>
    <cellStyle name="Percent 140 2" xfId="1806"/>
    <cellStyle name="Percent 141" xfId="1807"/>
    <cellStyle name="Percent 141 2" xfId="1808"/>
    <cellStyle name="Percent 142" xfId="1809"/>
    <cellStyle name="Percent 143" xfId="1810"/>
    <cellStyle name="Percent 144" xfId="1811"/>
    <cellStyle name="Percent 145" xfId="1812"/>
    <cellStyle name="Percent 145 2" xfId="1813"/>
    <cellStyle name="Percent 145 2 2" xfId="1814"/>
    <cellStyle name="Percent 145 3" xfId="1815"/>
    <cellStyle name="Percent 145 3 2" xfId="1816"/>
    <cellStyle name="Percent 145 4" xfId="1817"/>
    <cellStyle name="Percent 145 4 2" xfId="1818"/>
    <cellStyle name="Percent 145 4 3" xfId="1819"/>
    <cellStyle name="Percent 145 5" xfId="1820"/>
    <cellStyle name="Percent 146" xfId="1821"/>
    <cellStyle name="Percent 146 2" xfId="1822"/>
    <cellStyle name="Percent 147" xfId="1823"/>
    <cellStyle name="Percent 147 2" xfId="1824"/>
    <cellStyle name="Percent 148" xfId="1825"/>
    <cellStyle name="Percent 148 2" xfId="1826"/>
    <cellStyle name="Percent 149" xfId="1827"/>
    <cellStyle name="Percent 149 2" xfId="1828"/>
    <cellStyle name="Percent 15" xfId="1829"/>
    <cellStyle name="Percent 15 2" xfId="1830"/>
    <cellStyle name="Percent 150" xfId="1831"/>
    <cellStyle name="Percent 150 2" xfId="1832"/>
    <cellStyle name="Percent 151" xfId="1833"/>
    <cellStyle name="Percent 151 2" xfId="1834"/>
    <cellStyle name="Percent 152" xfId="1835"/>
    <cellStyle name="Percent 152 2" xfId="1836"/>
    <cellStyle name="Percent 153" xfId="1837"/>
    <cellStyle name="Percent 153 2" xfId="1838"/>
    <cellStyle name="Percent 154" xfId="1839"/>
    <cellStyle name="Percent 154 2" xfId="1840"/>
    <cellStyle name="Percent 155" xfId="1841"/>
    <cellStyle name="Percent 155 2" xfId="1842"/>
    <cellStyle name="Percent 156" xfId="1843"/>
    <cellStyle name="Percent 156 2" xfId="1844"/>
    <cellStyle name="Percent 157" xfId="1845"/>
    <cellStyle name="Percent 157 2" xfId="1846"/>
    <cellStyle name="Percent 158" xfId="1847"/>
    <cellStyle name="Percent 158 2" xfId="1848"/>
    <cellStyle name="Percent 159" xfId="1849"/>
    <cellStyle name="Percent 159 2" xfId="1850"/>
    <cellStyle name="Percent 16" xfId="1851"/>
    <cellStyle name="Percent 16 2" xfId="1852"/>
    <cellStyle name="Percent 160" xfId="1853"/>
    <cellStyle name="Percent 160 2" xfId="1854"/>
    <cellStyle name="Percent 161" xfId="1855"/>
    <cellStyle name="Percent 161 2" xfId="1856"/>
    <cellStyle name="Percent 162" xfId="1857"/>
    <cellStyle name="Percent 162 2" xfId="1858"/>
    <cellStyle name="Percent 163" xfId="1859"/>
    <cellStyle name="Percent 164" xfId="1860"/>
    <cellStyle name="Percent 164 2" xfId="1861"/>
    <cellStyle name="Percent 165" xfId="1862"/>
    <cellStyle name="Percent 166" xfId="1863"/>
    <cellStyle name="Percent 166 2" xfId="1864"/>
    <cellStyle name="Percent 166 2 2" xfId="1865"/>
    <cellStyle name="Percent 166 3" xfId="1866"/>
    <cellStyle name="Percent 167" xfId="1867"/>
    <cellStyle name="Percent 167 2" xfId="1868"/>
    <cellStyle name="Percent 168" xfId="1869"/>
    <cellStyle name="Percent 168 2" xfId="1870"/>
    <cellStyle name="Percent 168 2 2" xfId="1871"/>
    <cellStyle name="Percent 168 3" xfId="1872"/>
    <cellStyle name="Percent 169" xfId="1873"/>
    <cellStyle name="Percent 169 2" xfId="1874"/>
    <cellStyle name="Percent 169 2 2" xfId="1875"/>
    <cellStyle name="Percent 169 3" xfId="1876"/>
    <cellStyle name="Percent 17" xfId="1877"/>
    <cellStyle name="Percent 17 2" xfId="1878"/>
    <cellStyle name="Percent 170" xfId="1879"/>
    <cellStyle name="Percent 170 2" xfId="1880"/>
    <cellStyle name="Percent 171" xfId="1881"/>
    <cellStyle name="Percent 171 2" xfId="1882"/>
    <cellStyle name="Percent 172" xfId="1883"/>
    <cellStyle name="Percent 172 2" xfId="1884"/>
    <cellStyle name="Percent 173" xfId="1885"/>
    <cellStyle name="Percent 173 2" xfId="1886"/>
    <cellStyle name="Percent 174" xfId="1887"/>
    <cellStyle name="Percent 174 2" xfId="1888"/>
    <cellStyle name="Percent 175" xfId="1889"/>
    <cellStyle name="Percent 175 2" xfId="1890"/>
    <cellStyle name="Percent 176" xfId="1891"/>
    <cellStyle name="Percent 176 2" xfId="1892"/>
    <cellStyle name="Percent 177" xfId="1893"/>
    <cellStyle name="Percent 177 2" xfId="1894"/>
    <cellStyle name="Percent 178" xfId="1895"/>
    <cellStyle name="Percent 178 2" xfId="1896"/>
    <cellStyle name="Percent 178 2 2" xfId="1897"/>
    <cellStyle name="Percent 179" xfId="1898"/>
    <cellStyle name="Percent 179 2" xfId="1899"/>
    <cellStyle name="Percent 179 2 2" xfId="1900"/>
    <cellStyle name="Percent 18" xfId="1901"/>
    <cellStyle name="Percent 18 2" xfId="1902"/>
    <cellStyle name="Percent 18 3" xfId="1903"/>
    <cellStyle name="Percent 18 3 2" xfId="1904"/>
    <cellStyle name="Percent 18 3 3" xfId="1905"/>
    <cellStyle name="Percent 18 3 3 2" xfId="1906"/>
    <cellStyle name="Percent 18 3 3 3" xfId="1907"/>
    <cellStyle name="Percent 18 4" xfId="1908"/>
    <cellStyle name="Percent 180" xfId="1909"/>
    <cellStyle name="Percent 180 2" xfId="1910"/>
    <cellStyle name="Percent 180 2 2" xfId="1911"/>
    <cellStyle name="Percent 181" xfId="1912"/>
    <cellStyle name="Percent 181 2" xfId="1913"/>
    <cellStyle name="Percent 182" xfId="1914"/>
    <cellStyle name="Percent 182 2" xfId="1915"/>
    <cellStyle name="Percent 183" xfId="1916"/>
    <cellStyle name="Percent 184" xfId="1917"/>
    <cellStyle name="Percent 184 2" xfId="1918"/>
    <cellStyle name="Percent 185" xfId="1919"/>
    <cellStyle name="Percent 185 2" xfId="1920"/>
    <cellStyle name="Percent 186" xfId="1921"/>
    <cellStyle name="Percent 186 2" xfId="1922"/>
    <cellStyle name="Percent 187" xfId="1923"/>
    <cellStyle name="Percent 187 2" xfId="1924"/>
    <cellStyle name="Percent 188" xfId="1925"/>
    <cellStyle name="Percent 188 2" xfId="1926"/>
    <cellStyle name="Percent 189" xfId="1927"/>
    <cellStyle name="Percent 189 2" xfId="1928"/>
    <cellStyle name="Percent 19" xfId="1929"/>
    <cellStyle name="Percent 19 2" xfId="1930"/>
    <cellStyle name="Percent 190" xfId="1931"/>
    <cellStyle name="Percent 190 2" xfId="1932"/>
    <cellStyle name="Percent 191" xfId="1933"/>
    <cellStyle name="Percent 191 2" xfId="1934"/>
    <cellStyle name="Percent 192" xfId="1935"/>
    <cellStyle name="Percent 192 2" xfId="1936"/>
    <cellStyle name="Percent 193" xfId="1937"/>
    <cellStyle name="Percent 193 2" xfId="1938"/>
    <cellStyle name="Percent 194" xfId="1939"/>
    <cellStyle name="Percent 194 2" xfId="1940"/>
    <cellStyle name="Percent 195" xfId="1941"/>
    <cellStyle name="Percent 195 2" xfId="1942"/>
    <cellStyle name="Percent 196" xfId="1943"/>
    <cellStyle name="Percent 197" xfId="1944"/>
    <cellStyle name="Percent 198" xfId="1945"/>
    <cellStyle name="Percent 198 2" xfId="1946"/>
    <cellStyle name="Percent 199" xfId="1947"/>
    <cellStyle name="Percent 199 2" xfId="1948"/>
    <cellStyle name="Percent 2" xfId="1949"/>
    <cellStyle name="Percent 2 2" xfId="1950"/>
    <cellStyle name="Percent 2 2 2" xfId="1951"/>
    <cellStyle name="Percent 2 2 2 2" xfId="1952"/>
    <cellStyle name="Percent 2 2 2 2 2" xfId="1953"/>
    <cellStyle name="Percent 2 2 2 2 3" xfId="1954"/>
    <cellStyle name="Percent 2 2 2 2 3 2" xfId="1955"/>
    <cellStyle name="Percent 2 2 2 2 3 3" xfId="1956"/>
    <cellStyle name="Percent 2 2 2 3" xfId="1957"/>
    <cellStyle name="Percent 2 2 2 4" xfId="1958"/>
    <cellStyle name="Percent 2 2 2 4 2" xfId="1959"/>
    <cellStyle name="Percent 2 2 2 4 3" xfId="1960"/>
    <cellStyle name="Percent 2 2 2 5" xfId="1961"/>
    <cellStyle name="Percent 2 2 2 5 2" xfId="1962"/>
    <cellStyle name="Percent 2 2 3" xfId="1963"/>
    <cellStyle name="Percent 2 2 3 2" xfId="1964"/>
    <cellStyle name="Percent 2 2 4" xfId="1965"/>
    <cellStyle name="Percent 2 2 4 2" xfId="1966"/>
    <cellStyle name="Percent 2 2 5" xfId="1967"/>
    <cellStyle name="Percent 2 2 5 2" xfId="1968"/>
    <cellStyle name="Percent 2 2 5 3" xfId="1969"/>
    <cellStyle name="Percent 2 2 5 3 2" xfId="1970"/>
    <cellStyle name="Percent 2 2 5 3 3" xfId="1971"/>
    <cellStyle name="Percent 2 2 6" xfId="1972"/>
    <cellStyle name="Percent 2 3" xfId="1973"/>
    <cellStyle name="Percent 2 3 2" xfId="1974"/>
    <cellStyle name="Percent 2 4" xfId="1975"/>
    <cellStyle name="Percent 20" xfId="1976"/>
    <cellStyle name="Percent 20 2" xfId="1977"/>
    <cellStyle name="Percent 20 3" xfId="1978"/>
    <cellStyle name="Percent 20 3 2" xfId="1979"/>
    <cellStyle name="Percent 20 3 3" xfId="1980"/>
    <cellStyle name="Percent 20 3 3 2" xfId="1981"/>
    <cellStyle name="Percent 20 3 3 3" xfId="1982"/>
    <cellStyle name="Percent 20 4" xfId="1983"/>
    <cellStyle name="Percent 200" xfId="1984"/>
    <cellStyle name="Percent 200 2" xfId="1985"/>
    <cellStyle name="Percent 201" xfId="1986"/>
    <cellStyle name="Percent 201 2" xfId="1987"/>
    <cellStyle name="Percent 202" xfId="1988"/>
    <cellStyle name="Percent 202 2" xfId="1989"/>
    <cellStyle name="Percent 203" xfId="1990"/>
    <cellStyle name="Percent 203 2" xfId="1991"/>
    <cellStyle name="Percent 204" xfId="1992"/>
    <cellStyle name="Percent 204 2" xfId="1993"/>
    <cellStyle name="Percent 205" xfId="1994"/>
    <cellStyle name="Percent 205 2" xfId="1995"/>
    <cellStyle name="Percent 206" xfId="1996"/>
    <cellStyle name="Percent 207" xfId="1997"/>
    <cellStyle name="Percent 208" xfId="1998"/>
    <cellStyle name="Percent 208 2" xfId="1999"/>
    <cellStyle name="Percent 209" xfId="2000"/>
    <cellStyle name="Percent 209 2" xfId="2001"/>
    <cellStyle name="Percent 21" xfId="2002"/>
    <cellStyle name="Percent 21 2" xfId="2003"/>
    <cellStyle name="Percent 210" xfId="2004"/>
    <cellStyle name="Percent 210 2" xfId="2005"/>
    <cellStyle name="Percent 211" xfId="2006"/>
    <cellStyle name="Percent 211 2" xfId="2007"/>
    <cellStyle name="Percent 212" xfId="2008"/>
    <cellStyle name="Percent 212 2" xfId="2009"/>
    <cellStyle name="Percent 213" xfId="2010"/>
    <cellStyle name="Percent 213 2" xfId="2011"/>
    <cellStyle name="Percent 214" xfId="2012"/>
    <cellStyle name="Percent 214 2" xfId="2013"/>
    <cellStyle name="Percent 215" xfId="2014"/>
    <cellStyle name="Percent 215 2" xfId="2015"/>
    <cellStyle name="Percent 216" xfId="2016"/>
    <cellStyle name="Percent 216 2" xfId="2017"/>
    <cellStyle name="Percent 217" xfId="2018"/>
    <cellStyle name="Percent 217 2" xfId="2019"/>
    <cellStyle name="Percent 218" xfId="2020"/>
    <cellStyle name="Percent 218 2" xfId="2021"/>
    <cellStyle name="Percent 219" xfId="2022"/>
    <cellStyle name="Percent 219 2" xfId="2023"/>
    <cellStyle name="Percent 22" xfId="2024"/>
    <cellStyle name="Percent 22 2" xfId="2025"/>
    <cellStyle name="Percent 220" xfId="2026"/>
    <cellStyle name="Percent 220 2" xfId="2027"/>
    <cellStyle name="Percent 221" xfId="2028"/>
    <cellStyle name="Percent 221 2" xfId="2029"/>
    <cellStyle name="Percent 222" xfId="2030"/>
    <cellStyle name="Percent 223" xfId="2031"/>
    <cellStyle name="Percent 224" xfId="2032"/>
    <cellStyle name="Percent 225" xfId="2033"/>
    <cellStyle name="Percent 226" xfId="2034"/>
    <cellStyle name="Percent 227" xfId="2035"/>
    <cellStyle name="Percent 228" xfId="2036"/>
    <cellStyle name="Percent 229" xfId="2037"/>
    <cellStyle name="Percent 23" xfId="2038"/>
    <cellStyle name="Percent 23 2" xfId="2039"/>
    <cellStyle name="Percent 230" xfId="2040"/>
    <cellStyle name="Percent 231" xfId="2041"/>
    <cellStyle name="Percent 232" xfId="2042"/>
    <cellStyle name="Percent 24" xfId="2043"/>
    <cellStyle name="Percent 24 2" xfId="2044"/>
    <cellStyle name="Percent 25" xfId="2045"/>
    <cellStyle name="Percent 25 2" xfId="2046"/>
    <cellStyle name="Percent 26" xfId="2047"/>
    <cellStyle name="Percent 26 2" xfId="2048"/>
    <cellStyle name="Percent 27" xfId="2049"/>
    <cellStyle name="Percent 27 2" xfId="2050"/>
    <cellStyle name="Percent 28" xfId="2051"/>
    <cellStyle name="Percent 28 2" xfId="2052"/>
    <cellStyle name="Percent 29" xfId="2053"/>
    <cellStyle name="Percent 29 2" xfId="2054"/>
    <cellStyle name="Percent 3" xfId="2055"/>
    <cellStyle name="Percent 3 2" xfId="2056"/>
    <cellStyle name="Percent 3 2 2" xfId="2057"/>
    <cellStyle name="Percent 3 2 2 2" xfId="2058"/>
    <cellStyle name="Percent 3 2 3" xfId="2059"/>
    <cellStyle name="Percent 3 2 3 2" xfId="2060"/>
    <cellStyle name="Percent 3 2 4" xfId="2061"/>
    <cellStyle name="Percent 3 2 4 2" xfId="2062"/>
    <cellStyle name="Percent 3 2 4 3" xfId="2063"/>
    <cellStyle name="Percent 3 2 5" xfId="2064"/>
    <cellStyle name="Percent 3 2 6" xfId="2065"/>
    <cellStyle name="Percent 3 3" xfId="2066"/>
    <cellStyle name="Percent 3 4" xfId="2067"/>
    <cellStyle name="Percent 3 5" xfId="2068"/>
    <cellStyle name="Percent 30" xfId="2069"/>
    <cellStyle name="Percent 30 2" xfId="2070"/>
    <cellStyle name="Percent 30 2 2" xfId="2071"/>
    <cellStyle name="Percent 30 3" xfId="2072"/>
    <cellStyle name="Percent 31" xfId="2073"/>
    <cellStyle name="Percent 31 2" xfId="2074"/>
    <cellStyle name="Percent 31 2 2" xfId="2075"/>
    <cellStyle name="Percent 31 3" xfId="2076"/>
    <cellStyle name="Percent 32" xfId="2077"/>
    <cellStyle name="Percent 32 2" xfId="2078"/>
    <cellStyle name="Percent 32 2 2" xfId="2079"/>
    <cellStyle name="Percent 32 3" xfId="2080"/>
    <cellStyle name="Percent 33" xfId="2081"/>
    <cellStyle name="Percent 33 2" xfId="2082"/>
    <cellStyle name="Percent 33 2 2" xfId="2083"/>
    <cellStyle name="Percent 33 3" xfId="2084"/>
    <cellStyle name="Percent 34" xfId="2085"/>
    <cellStyle name="Percent 34 2" xfId="2086"/>
    <cellStyle name="Percent 35" xfId="2087"/>
    <cellStyle name="Percent 35 2" xfId="2088"/>
    <cellStyle name="Percent 35 2 2" xfId="2089"/>
    <cellStyle name="Percent 35 3" xfId="2090"/>
    <cellStyle name="Percent 35 3 2" xfId="2091"/>
    <cellStyle name="Percent 35 4" xfId="2092"/>
    <cellStyle name="Percent 36" xfId="2093"/>
    <cellStyle name="Percent 36 2" xfId="2094"/>
    <cellStyle name="Percent 36 2 2" xfId="2095"/>
    <cellStyle name="Percent 36 3" xfId="2096"/>
    <cellStyle name="Percent 36 3 2" xfId="2097"/>
    <cellStyle name="Percent 36 4" xfId="2098"/>
    <cellStyle name="Percent 37" xfId="2099"/>
    <cellStyle name="Percent 37 2" xfId="2100"/>
    <cellStyle name="Percent 37 2 2" xfId="2101"/>
    <cellStyle name="Percent 37 3" xfId="2102"/>
    <cellStyle name="Percent 38" xfId="2103"/>
    <cellStyle name="Percent 38 2" xfId="2104"/>
    <cellStyle name="Percent 39" xfId="2105"/>
    <cellStyle name="Percent 39 2" xfId="2106"/>
    <cellStyle name="Percent 4" xfId="2107"/>
    <cellStyle name="Percent 4 2" xfId="2108"/>
    <cellStyle name="Percent 4 3" xfId="2109"/>
    <cellStyle name="Percent 4 4" xfId="2110"/>
    <cellStyle name="Percent 4 5" xfId="2111"/>
    <cellStyle name="Percent 40" xfId="2112"/>
    <cellStyle name="Percent 40 2" xfId="2113"/>
    <cellStyle name="Percent 40 2 2" xfId="2114"/>
    <cellStyle name="Percent 40 3" xfId="2115"/>
    <cellStyle name="Percent 41" xfId="2116"/>
    <cellStyle name="Percent 41 2" xfId="2117"/>
    <cellStyle name="Percent 42" xfId="2118"/>
    <cellStyle name="Percent 42 2" xfId="2119"/>
    <cellStyle name="Percent 43" xfId="2120"/>
    <cellStyle name="Percent 43 2" xfId="2121"/>
    <cellStyle name="Percent 44" xfId="2122"/>
    <cellStyle name="Percent 44 2" xfId="2123"/>
    <cellStyle name="Percent 45" xfId="2124"/>
    <cellStyle name="Percent 45 2" xfId="2125"/>
    <cellStyle name="Percent 45 2 2" xfId="2126"/>
    <cellStyle name="Percent 45 3" xfId="2127"/>
    <cellStyle name="Percent 46" xfId="2128"/>
    <cellStyle name="Percent 46 2" xfId="2129"/>
    <cellStyle name="Percent 47" xfId="2130"/>
    <cellStyle name="Percent 47 2" xfId="2131"/>
    <cellStyle name="Percent 48" xfId="2132"/>
    <cellStyle name="Percent 48 2" xfId="2133"/>
    <cellStyle name="Percent 49" xfId="2134"/>
    <cellStyle name="Percent 49 2" xfId="2135"/>
    <cellStyle name="Percent 5" xfId="2136"/>
    <cellStyle name="Percent 5 2" xfId="2137"/>
    <cellStyle name="Percent 50" xfId="2138"/>
    <cellStyle name="Percent 50 2" xfId="2139"/>
    <cellStyle name="Percent 51" xfId="2140"/>
    <cellStyle name="Percent 51 2" xfId="2141"/>
    <cellStyle name="Percent 52" xfId="2142"/>
    <cellStyle name="Percent 52 2" xfId="2143"/>
    <cellStyle name="Percent 52 2 2" xfId="2144"/>
    <cellStyle name="Percent 52 3" xfId="2145"/>
    <cellStyle name="Percent 53" xfId="2146"/>
    <cellStyle name="Percent 53 2" xfId="2147"/>
    <cellStyle name="Percent 53 2 2" xfId="2148"/>
    <cellStyle name="Percent 53 3" xfId="2149"/>
    <cellStyle name="Percent 54" xfId="2150"/>
    <cellStyle name="Percent 54 2" xfId="2151"/>
    <cellStyle name="Percent 54 2 2" xfId="2152"/>
    <cellStyle name="Percent 54 3" xfId="2153"/>
    <cellStyle name="Percent 55" xfId="2154"/>
    <cellStyle name="Percent 55 2" xfId="2155"/>
    <cellStyle name="Percent 55 2 2" xfId="2156"/>
    <cellStyle name="Percent 55 3" xfId="2157"/>
    <cellStyle name="Percent 56" xfId="2158"/>
    <cellStyle name="Percent 56 2" xfId="2159"/>
    <cellStyle name="Percent 57" xfId="2160"/>
    <cellStyle name="Percent 57 2" xfId="2161"/>
    <cellStyle name="Percent 58" xfId="2162"/>
    <cellStyle name="Percent 58 2" xfId="2163"/>
    <cellStyle name="Percent 59" xfId="2164"/>
    <cellStyle name="Percent 59 2" xfId="2165"/>
    <cellStyle name="Percent 6" xfId="2166"/>
    <cellStyle name="Percent 6 2" xfId="2167"/>
    <cellStyle name="Percent 60" xfId="2168"/>
    <cellStyle name="Percent 60 2" xfId="2169"/>
    <cellStyle name="Percent 61" xfId="2170"/>
    <cellStyle name="Percent 61 2" xfId="2171"/>
    <cellStyle name="Percent 62" xfId="2172"/>
    <cellStyle name="Percent 62 2" xfId="2173"/>
    <cellStyle name="Percent 63" xfId="2174"/>
    <cellStyle name="Percent 63 2" xfId="2175"/>
    <cellStyle name="Percent 64" xfId="2176"/>
    <cellStyle name="Percent 64 2" xfId="2177"/>
    <cellStyle name="Percent 65" xfId="2178"/>
    <cellStyle name="Percent 65 2" xfId="2179"/>
    <cellStyle name="Percent 66" xfId="2180"/>
    <cellStyle name="Percent 66 2" xfId="2181"/>
    <cellStyle name="Percent 67" xfId="2182"/>
    <cellStyle name="Percent 67 2" xfId="2183"/>
    <cellStyle name="Percent 68" xfId="2184"/>
    <cellStyle name="Percent 68 2" xfId="2185"/>
    <cellStyle name="Percent 69" xfId="2186"/>
    <cellStyle name="Percent 69 2" xfId="2187"/>
    <cellStyle name="Percent 7" xfId="2188"/>
    <cellStyle name="Percent 7 2" xfId="2189"/>
    <cellStyle name="Percent 70" xfId="2190"/>
    <cellStyle name="Percent 70 2" xfId="2191"/>
    <cellStyle name="Percent 71" xfId="2192"/>
    <cellStyle name="Percent 71 2" xfId="2193"/>
    <cellStyle name="Percent 72" xfId="2194"/>
    <cellStyle name="Percent 72 2" xfId="2195"/>
    <cellStyle name="Percent 72 2 2" xfId="2196"/>
    <cellStyle name="Percent 72 3" xfId="2197"/>
    <cellStyle name="Percent 73" xfId="2198"/>
    <cellStyle name="Percent 73 2" xfId="2199"/>
    <cellStyle name="Percent 73 2 2" xfId="2200"/>
    <cellStyle name="Percent 73 3" xfId="2201"/>
    <cellStyle name="Percent 74" xfId="2202"/>
    <cellStyle name="Percent 74 2" xfId="2203"/>
    <cellStyle name="Percent 74 2 2" xfId="2204"/>
    <cellStyle name="Percent 74 3" xfId="2205"/>
    <cellStyle name="Percent 75" xfId="2206"/>
    <cellStyle name="Percent 75 2" xfId="2207"/>
    <cellStyle name="Percent 75 2 2" xfId="2208"/>
    <cellStyle name="Percent 75 3" xfId="2209"/>
    <cellStyle name="Percent 76" xfId="2210"/>
    <cellStyle name="Percent 76 2" xfId="2211"/>
    <cellStyle name="Percent 76 2 2" xfId="2212"/>
    <cellStyle name="Percent 76 3" xfId="2213"/>
    <cellStyle name="Percent 77" xfId="2214"/>
    <cellStyle name="Percent 77 2" xfId="2215"/>
    <cellStyle name="Percent 77 2 2" xfId="2216"/>
    <cellStyle name="Percent 77 3" xfId="2217"/>
    <cellStyle name="Percent 78" xfId="2218"/>
    <cellStyle name="Percent 78 2" xfId="2219"/>
    <cellStyle name="Percent 78 2 2" xfId="2220"/>
    <cellStyle name="Percent 78 3" xfId="2221"/>
    <cellStyle name="Percent 79" xfId="2222"/>
    <cellStyle name="Percent 79 2" xfId="2223"/>
    <cellStyle name="Percent 8" xfId="2224"/>
    <cellStyle name="Percent 8 2" xfId="2225"/>
    <cellStyle name="Percent 80" xfId="2226"/>
    <cellStyle name="Percent 80 2" xfId="2227"/>
    <cellStyle name="Percent 81" xfId="2228"/>
    <cellStyle name="Percent 81 2" xfId="2229"/>
    <cellStyle name="Percent 82" xfId="2230"/>
    <cellStyle name="Percent 82 2" xfId="2231"/>
    <cellStyle name="Percent 83" xfId="2232"/>
    <cellStyle name="Percent 83 2" xfId="2233"/>
    <cellStyle name="Percent 84" xfId="2234"/>
    <cellStyle name="Percent 84 2" xfId="2235"/>
    <cellStyle name="Percent 85" xfId="2236"/>
    <cellStyle name="Percent 85 2" xfId="2237"/>
    <cellStyle name="Percent 86" xfId="2238"/>
    <cellStyle name="Percent 86 2" xfId="2239"/>
    <cellStyle name="Percent 87" xfId="2240"/>
    <cellStyle name="Percent 87 2" xfId="2241"/>
    <cellStyle name="Percent 88" xfId="2242"/>
    <cellStyle name="Percent 88 2" xfId="2243"/>
    <cellStyle name="Percent 89" xfId="2244"/>
    <cellStyle name="Percent 89 2" xfId="2245"/>
    <cellStyle name="Percent 9" xfId="2246"/>
    <cellStyle name="Percent 9 2" xfId="2247"/>
    <cellStyle name="Percent 9 2 2" xfId="2248"/>
    <cellStyle name="Percent 9 3" xfId="2249"/>
    <cellStyle name="Percent 9 3 2" xfId="2250"/>
    <cellStyle name="Percent 9 4" xfId="2251"/>
    <cellStyle name="Percent 90" xfId="2252"/>
    <cellStyle name="Percent 90 2" xfId="2253"/>
    <cellStyle name="Percent 91" xfId="2254"/>
    <cellStyle name="Percent 91 2" xfId="2255"/>
    <cellStyle name="Percent 92" xfId="2256"/>
    <cellStyle name="Percent 92 2" xfId="2257"/>
    <cellStyle name="Percent 93" xfId="2258"/>
    <cellStyle name="Percent 93 2" xfId="2259"/>
    <cellStyle name="Percent 94" xfId="2260"/>
    <cellStyle name="Percent 94 2" xfId="2261"/>
    <cellStyle name="Percent 94 2 2" xfId="2262"/>
    <cellStyle name="Percent 94 3" xfId="2263"/>
    <cellStyle name="Percent 95" xfId="2264"/>
    <cellStyle name="Percent 95 2" xfId="2265"/>
    <cellStyle name="Percent 95 2 2" xfId="2266"/>
    <cellStyle name="Percent 95 3" xfId="2267"/>
    <cellStyle name="Percent 96" xfId="2268"/>
    <cellStyle name="Percent 96 2" xfId="2269"/>
    <cellStyle name="Percent 96 2 2" xfId="2270"/>
    <cellStyle name="Percent 96 3" xfId="2271"/>
    <cellStyle name="Percent 97" xfId="2272"/>
    <cellStyle name="Percent 97 2" xfId="2273"/>
    <cellStyle name="Percent 97 2 2" xfId="2274"/>
    <cellStyle name="Percent 97 3" xfId="2275"/>
    <cellStyle name="Percent 98" xfId="2276"/>
    <cellStyle name="Percent 98 2" xfId="2277"/>
    <cellStyle name="Percent 98 2 2" xfId="2278"/>
    <cellStyle name="Percent 98 3" xfId="2279"/>
    <cellStyle name="Percent 99" xfId="2280"/>
    <cellStyle name="Percent 99 2" xfId="2281"/>
    <cellStyle name="Percent 99 2 2" xfId="2282"/>
    <cellStyle name="Percent 99 3" xfId="2283"/>
    <cellStyle name="PSChar" xfId="2284"/>
    <cellStyle name="PSChar 2" xfId="2285"/>
    <cellStyle name="PSChar 3" xfId="2286"/>
    <cellStyle name="PSDate" xfId="2287"/>
    <cellStyle name="PSDate 2" xfId="2288"/>
    <cellStyle name="PSDate 3" xfId="2289"/>
    <cellStyle name="PSDec" xfId="2290"/>
    <cellStyle name="PSDec 2" xfId="2291"/>
    <cellStyle name="PSDec 3" xfId="2292"/>
    <cellStyle name="PSHeading" xfId="2293"/>
    <cellStyle name="PSHeading 2" xfId="2294"/>
    <cellStyle name="PSHeading 2 2" xfId="2295"/>
    <cellStyle name="PSHeading 3" xfId="2296"/>
    <cellStyle name="PSHeading 3 2" xfId="2297"/>
    <cellStyle name="PSHeading 4" xfId="2298"/>
    <cellStyle name="PSHeading_BP-14 Preliminary Capital Forecast NonBudget System_5 2 13" xfId="2299"/>
    <cellStyle name="PSInt" xfId="2300"/>
    <cellStyle name="PSInt 2" xfId="2301"/>
    <cellStyle name="PSInt 3" xfId="2302"/>
    <cellStyle name="PSSpacer" xfId="2303"/>
    <cellStyle name="PSSpacer 2" xfId="2304"/>
    <cellStyle name="PSSpacer 3" xfId="2305"/>
    <cellStyle name="Rate" xfId="2306"/>
    <cellStyle name="Reference" xfId="2307"/>
    <cellStyle name="RevList" xfId="2308"/>
    <cellStyle name="round100" xfId="2309"/>
    <cellStyle name="round100 2" xfId="2310"/>
    <cellStyle name="SectionBreak" xfId="2311"/>
    <cellStyle name="shade" xfId="2312"/>
    <cellStyle name="shade 2" xfId="2313"/>
    <cellStyle name="StmtTtl1" xfId="2314"/>
    <cellStyle name="StmtTtl1 2" xfId="2315"/>
    <cellStyle name="StmtTtl2" xfId="2316"/>
    <cellStyle name="STYL1 - Style1" xfId="2317"/>
    <cellStyle name="Style 1" xfId="2318"/>
    <cellStyle name="Style 1 2" xfId="2319"/>
    <cellStyle name="Subtotal" xfId="2320"/>
    <cellStyle name="Table Head" xfId="2321"/>
    <cellStyle name="Table Head Aligned" xfId="2322"/>
    <cellStyle name="Table Head Blue" xfId="2323"/>
    <cellStyle name="Table Head Green" xfId="2324"/>
    <cellStyle name="Table Heading" xfId="2325"/>
    <cellStyle name="Table Title" xfId="2326"/>
    <cellStyle name="Table Units" xfId="2327"/>
    <cellStyle name="Title 2" xfId="2328"/>
    <cellStyle name="Title 2 2" xfId="2329"/>
    <cellStyle name="Title 2 2 2" xfId="2330"/>
    <cellStyle name="Title 2 2 3" xfId="2331"/>
    <cellStyle name="Title 2 2 4" xfId="2332"/>
    <cellStyle name="Title 2 3" xfId="2333"/>
    <cellStyle name="Title 2 4" xfId="2334"/>
    <cellStyle name="Title 2 5" xfId="2335"/>
    <cellStyle name="Title 2 6" xfId="2336"/>
    <cellStyle name="Title 3" xfId="2337"/>
    <cellStyle name="Title 4" xfId="2338"/>
    <cellStyle name="Title: Minor" xfId="2339"/>
    <cellStyle name="Title: Worksheet" xfId="2340"/>
    <cellStyle name="Total 2" xfId="2341"/>
    <cellStyle name="Total 2 2" xfId="2342"/>
    <cellStyle name="Total 2 2 2" xfId="2343"/>
    <cellStyle name="Total 2 2 3" xfId="2344"/>
    <cellStyle name="Total 2 2 4" xfId="2345"/>
    <cellStyle name="Total 2 3" xfId="2346"/>
    <cellStyle name="Total 2 4" xfId="2347"/>
    <cellStyle name="Total 2 5" xfId="2348"/>
    <cellStyle name="Total 2 6" xfId="2349"/>
    <cellStyle name="Total 2_QC" xfId="2350"/>
    <cellStyle name="Total 3" xfId="2351"/>
    <cellStyle name="Total 4" xfId="2352"/>
    <cellStyle name="v" xfId="2353"/>
    <cellStyle name="v 2" xfId="2354"/>
    <cellStyle name="Warning Text 2" xfId="2355"/>
    <cellStyle name="Warning Text 2 2" xfId="2356"/>
    <cellStyle name="Warning Text 2 2 2" xfId="2357"/>
    <cellStyle name="Warning Text 2 3" xfId="2358"/>
    <cellStyle name="Warning Text 2 4" xfId="2359"/>
    <cellStyle name="Warning Text 2 5" xfId="2360"/>
    <cellStyle name="Warning Text 2 6" xfId="2361"/>
    <cellStyle name="Warning Text 3" xfId="2362"/>
    <cellStyle name="Warning Text 4" xfId="23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74"/>
  <sheetViews>
    <sheetView tabSelected="1" zoomScale="85" zoomScaleNormal="85" workbookViewId="0" topLeftCell="A1">
      <selection activeCell="D42" sqref="D42"/>
    </sheetView>
  </sheetViews>
  <sheetFormatPr defaultColWidth="9.140625" defaultRowHeight="15"/>
  <cols>
    <col min="1" max="1" width="6.140625" style="31" customWidth="1"/>
    <col min="2" max="2" width="4.421875" style="5" customWidth="1"/>
    <col min="3" max="3" width="61.421875" style="5" bestFit="1" customWidth="1"/>
    <col min="4" max="8" width="17.140625" style="9" customWidth="1"/>
    <col min="9" max="9" width="9.140625" style="5" customWidth="1"/>
    <col min="10" max="10" width="12.00390625" style="5" bestFit="1" customWidth="1"/>
    <col min="11" max="11" width="11.57421875" style="5" bestFit="1" customWidth="1"/>
    <col min="12" max="16384" width="9.140625" style="5" customWidth="1"/>
  </cols>
  <sheetData>
    <row r="2" spans="1:8" ht="21.75" customHeight="1">
      <c r="A2" s="1"/>
      <c r="B2" s="2"/>
      <c r="C2" s="2"/>
      <c r="D2" s="3">
        <v>2016</v>
      </c>
      <c r="E2" s="3" t="s">
        <v>0</v>
      </c>
      <c r="F2" s="3">
        <v>2016</v>
      </c>
      <c r="G2" s="3"/>
      <c r="H2" s="4">
        <v>2016</v>
      </c>
    </row>
    <row r="3" spans="1:8" ht="15">
      <c r="A3" s="1"/>
      <c r="B3" s="6" t="s">
        <v>1</v>
      </c>
      <c r="C3" s="6"/>
      <c r="D3" s="3" t="s">
        <v>2</v>
      </c>
      <c r="E3" s="7" t="s">
        <v>3</v>
      </c>
      <c r="F3" s="3" t="s">
        <v>4</v>
      </c>
      <c r="G3" s="3"/>
      <c r="H3" s="3" t="s">
        <v>5</v>
      </c>
    </row>
    <row r="4" spans="1:3" ht="15">
      <c r="A4" s="1"/>
      <c r="B4" s="8"/>
      <c r="C4" s="8"/>
    </row>
    <row r="5" spans="1:3" ht="15">
      <c r="A5" s="1">
        <v>1</v>
      </c>
      <c r="B5" s="10" t="s">
        <v>6</v>
      </c>
      <c r="C5" s="8"/>
    </row>
    <row r="6" spans="1:8" ht="15">
      <c r="A6" s="1">
        <v>2</v>
      </c>
      <c r="B6" s="8"/>
      <c r="C6" s="11" t="s">
        <v>7</v>
      </c>
      <c r="D6" s="12">
        <v>155274.46950999997</v>
      </c>
      <c r="E6" s="12"/>
      <c r="F6" s="12">
        <f>+E6+D6</f>
        <v>155274.46950999997</v>
      </c>
      <c r="G6" s="12"/>
      <c r="H6" s="12">
        <f>+F6</f>
        <v>155274.46950999997</v>
      </c>
    </row>
    <row r="7" spans="1:8" ht="15">
      <c r="A7" s="1">
        <v>3</v>
      </c>
      <c r="B7" s="8"/>
      <c r="C7" s="11" t="s">
        <v>8</v>
      </c>
      <c r="D7" s="12">
        <v>54420.651000000005</v>
      </c>
      <c r="E7" s="12"/>
      <c r="F7" s="12">
        <f aca="true" t="shared" si="0" ref="F7:F14">+E7+D7</f>
        <v>54420.651000000005</v>
      </c>
      <c r="G7" s="12"/>
      <c r="H7" s="12">
        <f>+F7</f>
        <v>54420.651000000005</v>
      </c>
    </row>
    <row r="8" spans="1:8" ht="15">
      <c r="A8" s="1">
        <v>4</v>
      </c>
      <c r="B8" s="8"/>
      <c r="C8" s="11" t="s">
        <v>9</v>
      </c>
      <c r="D8" s="12">
        <v>162551.63981999998</v>
      </c>
      <c r="E8" s="12"/>
      <c r="F8" s="12">
        <f t="shared" si="0"/>
        <v>162551.63981999998</v>
      </c>
      <c r="G8" s="12"/>
      <c r="H8" s="12">
        <f>+F8</f>
        <v>162551.63981999998</v>
      </c>
    </row>
    <row r="9" spans="1:8" ht="15">
      <c r="A9" s="1">
        <v>5</v>
      </c>
      <c r="B9" s="8"/>
      <c r="C9" s="11" t="s">
        <v>10</v>
      </c>
      <c r="D9" s="12">
        <v>140766.91652</v>
      </c>
      <c r="E9" s="12"/>
      <c r="F9" s="12">
        <f t="shared" si="0"/>
        <v>140766.91652</v>
      </c>
      <c r="G9" s="12"/>
      <c r="H9" s="12">
        <f>+F9</f>
        <v>140766.91652</v>
      </c>
    </row>
    <row r="10" spans="1:8" ht="15">
      <c r="A10" s="1">
        <v>6</v>
      </c>
      <c r="B10" s="8"/>
      <c r="C10" s="11" t="s">
        <v>11</v>
      </c>
      <c r="D10" s="12">
        <v>82038.018</v>
      </c>
      <c r="E10" s="12"/>
      <c r="F10" s="12">
        <f t="shared" si="0"/>
        <v>82038.018</v>
      </c>
      <c r="G10" s="12"/>
      <c r="H10" s="12">
        <f>+F10</f>
        <v>82038.018</v>
      </c>
    </row>
    <row r="11" spans="1:8" ht="15">
      <c r="A11" s="1">
        <v>7</v>
      </c>
      <c r="B11" s="8"/>
      <c r="C11" s="11" t="s">
        <v>12</v>
      </c>
      <c r="D11" s="12">
        <v>-2100</v>
      </c>
      <c r="E11" s="12"/>
      <c r="F11" s="12">
        <f t="shared" si="0"/>
        <v>-2100</v>
      </c>
      <c r="G11" s="12"/>
      <c r="H11" s="12">
        <f>+F11</f>
        <v>-2100</v>
      </c>
    </row>
    <row r="12" spans="1:8" ht="15">
      <c r="A12" s="1">
        <v>8</v>
      </c>
      <c r="B12" s="8"/>
      <c r="C12" s="13" t="s">
        <v>13</v>
      </c>
      <c r="D12" s="14">
        <v>0</v>
      </c>
      <c r="E12" s="14"/>
      <c r="F12" s="12">
        <f t="shared" si="0"/>
        <v>0</v>
      </c>
      <c r="G12" s="12"/>
      <c r="H12" s="12">
        <f>+F12</f>
        <v>0</v>
      </c>
    </row>
    <row r="13" spans="1:8" ht="17.25">
      <c r="A13" s="1">
        <v>9</v>
      </c>
      <c r="B13" s="8"/>
      <c r="C13" s="11" t="s">
        <v>14</v>
      </c>
      <c r="D13" s="15">
        <f>234327.413613284-E13</f>
        <v>225671.413613284</v>
      </c>
      <c r="E13" s="16">
        <v>8656</v>
      </c>
      <c r="F13" s="15">
        <f t="shared" si="0"/>
        <v>234327.413613284</v>
      </c>
      <c r="G13" s="15"/>
      <c r="H13" s="15">
        <f>+F13</f>
        <v>234327.413613284</v>
      </c>
    </row>
    <row r="14" spans="1:8" ht="15">
      <c r="A14" s="1">
        <v>10</v>
      </c>
      <c r="B14" s="17" t="s">
        <v>15</v>
      </c>
      <c r="C14" s="8"/>
      <c r="D14" s="14">
        <f>D6+D7+D8+D9+D10+D11+D13</f>
        <v>818623.108463284</v>
      </c>
      <c r="E14" s="14">
        <f>E6+E7+E8+E9+E10+E11+E13</f>
        <v>8656</v>
      </c>
      <c r="F14" s="12">
        <f t="shared" si="0"/>
        <v>827279.108463284</v>
      </c>
      <c r="G14" s="12"/>
      <c r="H14" s="12">
        <f>+F14</f>
        <v>827279.108463284</v>
      </c>
    </row>
    <row r="15" spans="1:8" ht="15">
      <c r="A15" s="1">
        <v>11</v>
      </c>
      <c r="B15" s="8"/>
      <c r="C15" s="8"/>
      <c r="D15" s="12"/>
      <c r="E15" s="12"/>
      <c r="F15" s="12"/>
      <c r="G15" s="12"/>
      <c r="H15" s="12"/>
    </row>
    <row r="16" spans="1:8" ht="15">
      <c r="A16" s="1">
        <v>12</v>
      </c>
      <c r="B16" s="18" t="s">
        <v>16</v>
      </c>
      <c r="C16" s="8"/>
      <c r="D16" s="12"/>
      <c r="E16" s="12"/>
      <c r="F16" s="12"/>
      <c r="G16" s="12"/>
      <c r="H16" s="12"/>
    </row>
    <row r="17" spans="1:8" ht="15">
      <c r="A17" s="1">
        <v>13</v>
      </c>
      <c r="B17" s="8"/>
      <c r="C17" s="19" t="s">
        <v>16</v>
      </c>
      <c r="D17" s="12"/>
      <c r="E17" s="12"/>
      <c r="F17" s="12"/>
      <c r="G17" s="12"/>
      <c r="H17" s="12"/>
    </row>
    <row r="18" spans="1:8" ht="15">
      <c r="A18" s="1">
        <v>14</v>
      </c>
      <c r="B18" s="8"/>
      <c r="C18" s="20" t="s">
        <v>17</v>
      </c>
      <c r="D18" s="12">
        <v>14386.297</v>
      </c>
      <c r="E18" s="12"/>
      <c r="F18" s="12">
        <f aca="true" t="shared" si="1" ref="F18:F27">+E18+D18</f>
        <v>14386.297</v>
      </c>
      <c r="G18" s="12"/>
      <c r="H18" s="12">
        <f>+F18</f>
        <v>14386.297</v>
      </c>
    </row>
    <row r="19" spans="1:8" ht="15">
      <c r="A19" s="1">
        <v>15</v>
      </c>
      <c r="B19" s="8"/>
      <c r="C19" s="20" t="s">
        <v>18</v>
      </c>
      <c r="D19" s="14">
        <v>-18968</v>
      </c>
      <c r="E19" s="14"/>
      <c r="F19" s="12">
        <f t="shared" si="1"/>
        <v>-18968</v>
      </c>
      <c r="G19" s="12"/>
      <c r="H19" s="12">
        <f>+F19</f>
        <v>-18968</v>
      </c>
    </row>
    <row r="20" spans="1:8" ht="15">
      <c r="A20" s="1">
        <v>16</v>
      </c>
      <c r="B20" s="8"/>
      <c r="C20" s="20" t="s">
        <v>19</v>
      </c>
      <c r="D20" s="12">
        <v>113232.423</v>
      </c>
      <c r="E20" s="12"/>
      <c r="F20" s="12">
        <f t="shared" si="1"/>
        <v>113232.423</v>
      </c>
      <c r="G20" s="12"/>
      <c r="H20" s="12">
        <f>+F20</f>
        <v>113232.423</v>
      </c>
    </row>
    <row r="21" spans="1:8" ht="15">
      <c r="A21" s="1">
        <v>17</v>
      </c>
      <c r="B21" s="8"/>
      <c r="C21" s="20" t="s">
        <v>20</v>
      </c>
      <c r="D21" s="14">
        <v>561</v>
      </c>
      <c r="E21" s="14"/>
      <c r="F21" s="12">
        <f t="shared" si="1"/>
        <v>561</v>
      </c>
      <c r="G21" s="12"/>
      <c r="H21" s="12">
        <f>+F21</f>
        <v>561</v>
      </c>
    </row>
    <row r="22" spans="1:8" ht="15">
      <c r="A22" s="1">
        <v>18</v>
      </c>
      <c r="B22" s="8"/>
      <c r="C22" s="20" t="s">
        <v>21</v>
      </c>
      <c r="D22" s="12">
        <v>31430.51</v>
      </c>
      <c r="E22" s="12"/>
      <c r="F22" s="12">
        <f t="shared" si="1"/>
        <v>31430.51</v>
      </c>
      <c r="G22" s="12"/>
      <c r="H22" s="12">
        <f>+F22</f>
        <v>31430.51</v>
      </c>
    </row>
    <row r="23" spans="1:8" ht="15">
      <c r="A23" s="1">
        <v>19</v>
      </c>
      <c r="B23" s="8"/>
      <c r="C23" s="21" t="s">
        <v>22</v>
      </c>
      <c r="D23" s="12">
        <f>52525.1314416067-E23</f>
        <v>46909.1314416067</v>
      </c>
      <c r="E23" s="22">
        <v>5616</v>
      </c>
      <c r="F23" s="12">
        <f t="shared" si="1"/>
        <v>52525.1314416067</v>
      </c>
      <c r="G23" s="12"/>
      <c r="H23" s="12">
        <f>+F23</f>
        <v>52525.1314416067</v>
      </c>
    </row>
    <row r="24" spans="1:8" ht="15">
      <c r="A24" s="1">
        <v>20</v>
      </c>
      <c r="B24" s="8"/>
      <c r="C24" s="23" t="s">
        <v>23</v>
      </c>
      <c r="D24" s="12">
        <v>0</v>
      </c>
      <c r="E24" s="12"/>
      <c r="F24" s="12">
        <f t="shared" si="1"/>
        <v>0</v>
      </c>
      <c r="G24" s="12"/>
      <c r="H24" s="12">
        <f>+F24</f>
        <v>0</v>
      </c>
    </row>
    <row r="25" spans="1:8" ht="15">
      <c r="A25" s="1">
        <v>21</v>
      </c>
      <c r="B25" s="8"/>
      <c r="C25" s="24" t="s">
        <v>24</v>
      </c>
      <c r="D25" s="12">
        <f>-42886.4217712416-E25</f>
        <v>-42886.4217712416</v>
      </c>
      <c r="E25" s="22"/>
      <c r="F25" s="12">
        <f t="shared" si="1"/>
        <v>-42886.4217712416</v>
      </c>
      <c r="G25" s="12"/>
      <c r="H25" s="12">
        <f>+F25</f>
        <v>-42886.4217712416</v>
      </c>
    </row>
    <row r="26" spans="1:8" ht="17.25">
      <c r="A26" s="1">
        <v>22</v>
      </c>
      <c r="B26" s="8"/>
      <c r="C26" s="24" t="s">
        <v>25</v>
      </c>
      <c r="D26" s="15">
        <v>-9197.457</v>
      </c>
      <c r="E26" s="15"/>
      <c r="F26" s="15">
        <f t="shared" si="1"/>
        <v>-9197.457</v>
      </c>
      <c r="G26" s="15"/>
      <c r="H26" s="15">
        <f>+F26</f>
        <v>-9197.457</v>
      </c>
    </row>
    <row r="27" spans="1:8" ht="15">
      <c r="A27" s="1">
        <v>23</v>
      </c>
      <c r="B27" s="25" t="s">
        <v>26</v>
      </c>
      <c r="C27" s="8"/>
      <c r="D27" s="12">
        <f>SUM(D18:D26)</f>
        <v>135467.48267036513</v>
      </c>
      <c r="E27" s="12">
        <f>SUM(E18:E26)</f>
        <v>5616</v>
      </c>
      <c r="F27" s="12">
        <f t="shared" si="1"/>
        <v>141083.48267036513</v>
      </c>
      <c r="G27" s="12"/>
      <c r="H27" s="12">
        <f>+F27</f>
        <v>141083.48267036513</v>
      </c>
    </row>
    <row r="28" spans="1:8" ht="15">
      <c r="A28" s="1">
        <v>24</v>
      </c>
      <c r="B28" s="8"/>
      <c r="C28" s="8"/>
      <c r="D28" s="12"/>
      <c r="E28" s="12"/>
      <c r="F28" s="12"/>
      <c r="G28" s="12"/>
      <c r="H28" s="12"/>
    </row>
    <row r="29" spans="1:8" ht="15">
      <c r="A29" s="1">
        <v>25</v>
      </c>
      <c r="B29" s="26" t="s">
        <v>27</v>
      </c>
      <c r="C29" s="8"/>
      <c r="D29" s="12">
        <f>D27+D14</f>
        <v>954090.5911336491</v>
      </c>
      <c r="E29" s="12">
        <f>E27+E14</f>
        <v>14272</v>
      </c>
      <c r="F29" s="12">
        <f>+E29+D29</f>
        <v>968362.5911336491</v>
      </c>
      <c r="G29" s="12"/>
      <c r="H29" s="12">
        <f>+F29</f>
        <v>968362.5911336491</v>
      </c>
    </row>
    <row r="30" spans="1:8" ht="15">
      <c r="A30" s="1">
        <v>26</v>
      </c>
      <c r="B30" s="8"/>
      <c r="C30" s="8"/>
      <c r="D30" s="12"/>
      <c r="E30" s="12"/>
      <c r="F30" s="12"/>
      <c r="G30" s="12"/>
      <c r="H30" s="12"/>
    </row>
    <row r="31" spans="1:8" ht="15">
      <c r="A31" s="1">
        <v>27</v>
      </c>
      <c r="B31" s="27" t="s">
        <v>28</v>
      </c>
      <c r="C31" s="8"/>
      <c r="D31" s="12">
        <f>D41</f>
        <v>80694.38438671594</v>
      </c>
      <c r="E31" s="12"/>
      <c r="F31" s="12">
        <f>F41</f>
        <v>80694.38438671594</v>
      </c>
      <c r="G31" s="12"/>
      <c r="H31" s="12">
        <f>H41</f>
        <v>105925.42796472658</v>
      </c>
    </row>
    <row r="32" spans="1:8" ht="15">
      <c r="A32" s="1">
        <v>28</v>
      </c>
      <c r="B32" s="28" t="s">
        <v>29</v>
      </c>
      <c r="C32" s="8"/>
      <c r="D32" s="14">
        <f>D68</f>
        <v>0</v>
      </c>
      <c r="E32" s="14"/>
      <c r="F32" s="14"/>
      <c r="G32" s="14"/>
      <c r="H32" s="14"/>
    </row>
    <row r="33" spans="1:8" ht="17.25">
      <c r="A33" s="1">
        <v>29</v>
      </c>
      <c r="B33" s="28" t="s">
        <v>30</v>
      </c>
      <c r="C33" s="8"/>
      <c r="D33" s="15">
        <f>D32+D31</f>
        <v>80694.38438671594</v>
      </c>
      <c r="E33" s="15"/>
      <c r="F33" s="15">
        <f>F32+F31</f>
        <v>80694.38438671594</v>
      </c>
      <c r="G33" s="15"/>
      <c r="H33" s="15">
        <f>H32+H31</f>
        <v>105925.42796472658</v>
      </c>
    </row>
    <row r="34" spans="1:8" ht="15">
      <c r="A34" s="1">
        <v>30</v>
      </c>
      <c r="B34" s="28"/>
      <c r="C34" s="8"/>
      <c r="D34" s="12"/>
      <c r="E34" s="12"/>
      <c r="F34" s="12"/>
      <c r="G34" s="12"/>
      <c r="H34" s="12"/>
    </row>
    <row r="35" spans="1:8" ht="15">
      <c r="A35" s="1">
        <v>31</v>
      </c>
      <c r="B35" s="29" t="s">
        <v>31</v>
      </c>
      <c r="C35" s="8"/>
      <c r="D35" s="12">
        <f>D33+D29</f>
        <v>1034784.975520365</v>
      </c>
      <c r="E35" s="12"/>
      <c r="F35" s="12">
        <f aca="true" t="shared" si="2" ref="F35">F33+F29</f>
        <v>1049056.975520365</v>
      </c>
      <c r="G35" s="12"/>
      <c r="H35" s="12">
        <f>H33+H29</f>
        <v>1074288.0190983757</v>
      </c>
    </row>
    <row r="36" spans="1:8" ht="15">
      <c r="A36" s="1"/>
      <c r="B36" s="8"/>
      <c r="C36" s="8"/>
      <c r="D36" s="30"/>
      <c r="E36" s="30"/>
      <c r="F36" s="30"/>
      <c r="G36" s="30"/>
      <c r="H36" s="30"/>
    </row>
    <row r="37" spans="4:8" ht="15">
      <c r="D37" s="32"/>
      <c r="E37" s="32"/>
      <c r="F37" s="32"/>
      <c r="G37" s="32"/>
      <c r="H37" s="32"/>
    </row>
    <row r="38" spans="1:8" ht="15.75">
      <c r="A38" s="6" t="s">
        <v>32</v>
      </c>
      <c r="B38" s="6"/>
      <c r="C38" s="6"/>
      <c r="D38" s="33">
        <f>D2</f>
        <v>2016</v>
      </c>
      <c r="E38" s="3" t="s">
        <v>0</v>
      </c>
      <c r="F38" s="3">
        <v>2016</v>
      </c>
      <c r="G38" s="3"/>
      <c r="H38" s="4">
        <v>2016</v>
      </c>
    </row>
    <row r="39" spans="1:8" ht="15">
      <c r="A39" s="1"/>
      <c r="B39" s="8"/>
      <c r="C39" s="8"/>
      <c r="D39" s="3" t="s">
        <v>2</v>
      </c>
      <c r="E39" s="7" t="str">
        <f>+E3</f>
        <v>$39.503m</v>
      </c>
      <c r="F39" s="3" t="s">
        <v>4</v>
      </c>
      <c r="G39" s="3"/>
      <c r="H39" s="3" t="s">
        <v>5</v>
      </c>
    </row>
    <row r="40" spans="1:8" ht="15">
      <c r="A40" s="31">
        <v>1</v>
      </c>
      <c r="B40" s="34" t="s">
        <v>33</v>
      </c>
      <c r="C40" s="35"/>
      <c r="D40" s="12"/>
      <c r="E40" s="12"/>
      <c r="F40" s="12"/>
      <c r="G40" s="12"/>
      <c r="H40" s="12"/>
    </row>
    <row r="41" spans="1:8" ht="15">
      <c r="A41" s="31">
        <v>2</v>
      </c>
      <c r="B41" s="8"/>
      <c r="C41" s="36" t="s">
        <v>34</v>
      </c>
      <c r="D41" s="14">
        <f>IF(D71&lt;0,D71*-1,0)</f>
        <v>80694.38438671594</v>
      </c>
      <c r="E41" s="14"/>
      <c r="F41" s="14">
        <f>+D41</f>
        <v>80694.38438671594</v>
      </c>
      <c r="G41" s="14"/>
      <c r="H41" s="14">
        <f>-H71</f>
        <v>105925.42796472658</v>
      </c>
    </row>
    <row r="42" spans="1:8" ht="15">
      <c r="A42" s="31">
        <v>3</v>
      </c>
      <c r="B42" s="8"/>
      <c r="C42" s="36" t="s">
        <v>35</v>
      </c>
      <c r="D42" s="14">
        <v>15000</v>
      </c>
      <c r="E42" s="14"/>
      <c r="F42" s="14">
        <f>+D42</f>
        <v>15000</v>
      </c>
      <c r="G42" s="14"/>
      <c r="H42" s="14">
        <f>+F42</f>
        <v>15000</v>
      </c>
    </row>
    <row r="43" spans="1:8" ht="15">
      <c r="A43" s="31">
        <v>4</v>
      </c>
      <c r="B43" s="8"/>
      <c r="C43" s="36" t="s">
        <v>36</v>
      </c>
      <c r="D43" s="12"/>
      <c r="E43" s="12"/>
      <c r="F43" s="12"/>
      <c r="G43" s="12"/>
      <c r="H43" s="12"/>
    </row>
    <row r="44" spans="1:8" ht="15">
      <c r="A44" s="31">
        <v>5</v>
      </c>
      <c r="B44" s="8"/>
      <c r="C44" s="37" t="s">
        <v>14</v>
      </c>
      <c r="D44" s="12">
        <f>D13</f>
        <v>225671.413613284</v>
      </c>
      <c r="E44" s="12">
        <f>+E13</f>
        <v>8656</v>
      </c>
      <c r="F44" s="12">
        <f>+F13</f>
        <v>234327.413613284</v>
      </c>
      <c r="G44" s="12"/>
      <c r="H44" s="12">
        <f>+H13</f>
        <v>234327.413613284</v>
      </c>
    </row>
    <row r="45" spans="1:8" ht="15">
      <c r="A45" s="31">
        <v>6</v>
      </c>
      <c r="B45" s="8"/>
      <c r="C45" s="37" t="s">
        <v>37</v>
      </c>
      <c r="D45" s="12">
        <v>0</v>
      </c>
      <c r="E45" s="12">
        <f>+F45</f>
        <v>5616</v>
      </c>
      <c r="F45" s="12">
        <f>+E23</f>
        <v>5616</v>
      </c>
      <c r="G45" s="12"/>
      <c r="H45" s="12">
        <f>+F45</f>
        <v>5616</v>
      </c>
    </row>
    <row r="46" spans="1:8" ht="15">
      <c r="A46" s="31">
        <v>7</v>
      </c>
      <c r="B46" s="8"/>
      <c r="C46" s="37" t="s">
        <v>20</v>
      </c>
      <c r="D46" s="12">
        <f>D21</f>
        <v>561</v>
      </c>
      <c r="E46" s="12"/>
      <c r="F46" s="12">
        <f>+D46</f>
        <v>561</v>
      </c>
      <c r="G46" s="12"/>
      <c r="H46" s="12">
        <f>+F46</f>
        <v>561</v>
      </c>
    </row>
    <row r="47" spans="1:8" ht="15">
      <c r="A47" s="31">
        <v>8</v>
      </c>
      <c r="B47" s="8"/>
      <c r="C47" s="37" t="s">
        <v>18</v>
      </c>
      <c r="D47" s="12">
        <f>D19</f>
        <v>-18968</v>
      </c>
      <c r="E47" s="12"/>
      <c r="F47" s="12">
        <f>+D47</f>
        <v>-18968</v>
      </c>
      <c r="G47" s="12"/>
      <c r="H47" s="12">
        <f>+F47</f>
        <v>-18968</v>
      </c>
    </row>
    <row r="48" spans="1:8" ht="15">
      <c r="A48" s="31">
        <v>9</v>
      </c>
      <c r="B48" s="8"/>
      <c r="C48" s="38" t="s">
        <v>38</v>
      </c>
      <c r="D48" s="12"/>
      <c r="E48" s="12"/>
      <c r="F48" s="12"/>
      <c r="G48" s="12"/>
      <c r="H48" s="12"/>
    </row>
    <row r="49" spans="1:8" ht="15">
      <c r="A49" s="31">
        <v>10</v>
      </c>
      <c r="B49" s="8"/>
      <c r="C49" s="39" t="s">
        <v>39</v>
      </c>
      <c r="D49" s="12">
        <v>0</v>
      </c>
      <c r="E49" s="12">
        <v>-39503.04357801066</v>
      </c>
      <c r="F49" s="12">
        <f>+E49+D49</f>
        <v>-39503.04357801066</v>
      </c>
      <c r="G49" s="12"/>
      <c r="H49" s="12">
        <f>+F49</f>
        <v>-39503.04357801066</v>
      </c>
    </row>
    <row r="50" spans="1:8" ht="17.25">
      <c r="A50" s="31">
        <v>11</v>
      </c>
      <c r="B50" s="8"/>
      <c r="C50" s="40" t="s">
        <v>40</v>
      </c>
      <c r="D50" s="15">
        <v>-6853</v>
      </c>
      <c r="E50" s="12"/>
      <c r="F50" s="15">
        <f>+E50+D50</f>
        <v>-6853</v>
      </c>
      <c r="G50" s="15"/>
      <c r="H50" s="15">
        <f>+F50</f>
        <v>-6853</v>
      </c>
    </row>
    <row r="51" spans="1:8" ht="15">
      <c r="A51" s="31">
        <v>12</v>
      </c>
      <c r="B51" s="8"/>
      <c r="C51" s="41" t="s">
        <v>41</v>
      </c>
      <c r="D51" s="14">
        <f>SUM(D41:D50)</f>
        <v>296105.79799999995</v>
      </c>
      <c r="E51" s="12"/>
      <c r="F51" s="14">
        <f>SUM(F41:F50)</f>
        <v>270874.7544219893</v>
      </c>
      <c r="G51" s="14"/>
      <c r="H51" s="14">
        <f>SUM(H41:H50)</f>
        <v>296105.79799999995</v>
      </c>
    </row>
    <row r="52" spans="1:8" ht="15">
      <c r="A52" s="31">
        <v>13</v>
      </c>
      <c r="B52" s="8"/>
      <c r="C52" s="8"/>
      <c r="D52" s="12"/>
      <c r="E52" s="12"/>
      <c r="F52" s="12"/>
      <c r="G52" s="12"/>
      <c r="H52" s="12"/>
    </row>
    <row r="53" spans="1:8" ht="15">
      <c r="A53" s="31">
        <v>14</v>
      </c>
      <c r="B53" s="42" t="s">
        <v>42</v>
      </c>
      <c r="C53" s="43"/>
      <c r="D53" s="12"/>
      <c r="E53" s="12"/>
      <c r="F53" s="12"/>
      <c r="G53" s="12"/>
      <c r="H53" s="12"/>
    </row>
    <row r="54" spans="1:8" ht="15">
      <c r="A54" s="31">
        <v>15</v>
      </c>
      <c r="B54" s="8"/>
      <c r="C54" s="44" t="s">
        <v>43</v>
      </c>
      <c r="D54" s="12"/>
      <c r="E54" s="12"/>
      <c r="F54" s="12"/>
      <c r="G54" s="12"/>
      <c r="H54" s="12"/>
    </row>
    <row r="55" spans="1:8" ht="17.25">
      <c r="A55" s="31">
        <v>16</v>
      </c>
      <c r="B55" s="8"/>
      <c r="C55" s="45" t="s">
        <v>44</v>
      </c>
      <c r="D55" s="15">
        <v>-655150.1733885817</v>
      </c>
      <c r="E55" s="12"/>
      <c r="F55" s="15">
        <f>+E55+D55</f>
        <v>-655150.1733885817</v>
      </c>
      <c r="G55" s="15"/>
      <c r="H55" s="15">
        <f>+F55+E55</f>
        <v>-655150.1733885817</v>
      </c>
    </row>
    <row r="56" spans="1:8" ht="15">
      <c r="A56" s="31">
        <v>17</v>
      </c>
      <c r="B56" s="8"/>
      <c r="C56" s="46" t="s">
        <v>45</v>
      </c>
      <c r="D56" s="12">
        <f aca="true" t="shared" si="3" ref="D56">D55</f>
        <v>-655150.1733885817</v>
      </c>
      <c r="E56" s="12"/>
      <c r="F56" s="12">
        <f>+E56+D56</f>
        <v>-655150.1733885817</v>
      </c>
      <c r="G56" s="12"/>
      <c r="H56" s="12">
        <f>+F56+E56</f>
        <v>-655150.1733885817</v>
      </c>
    </row>
    <row r="57" spans="1:8" ht="15">
      <c r="A57" s="31">
        <v>18</v>
      </c>
      <c r="B57" s="8"/>
      <c r="C57" s="43"/>
      <c r="D57" s="12"/>
      <c r="E57" s="12"/>
      <c r="F57" s="12"/>
      <c r="G57" s="12"/>
      <c r="H57" s="12"/>
    </row>
    <row r="58" spans="1:8" ht="15">
      <c r="A58" s="31">
        <v>19</v>
      </c>
      <c r="B58" s="47" t="s">
        <v>46</v>
      </c>
      <c r="C58" s="8"/>
      <c r="D58" s="12"/>
      <c r="E58" s="12"/>
      <c r="F58" s="12"/>
      <c r="G58" s="12"/>
      <c r="H58" s="12"/>
    </row>
    <row r="59" spans="1:8" ht="15">
      <c r="A59" s="31">
        <v>20</v>
      </c>
      <c r="B59" s="8"/>
      <c r="C59" s="48" t="s">
        <v>47</v>
      </c>
      <c r="D59" s="12">
        <v>640150.1733885817</v>
      </c>
      <c r="E59" s="12"/>
      <c r="F59" s="12">
        <f aca="true" t="shared" si="4" ref="F59:F64">+E59+D59</f>
        <v>640150.1733885817</v>
      </c>
      <c r="G59" s="12"/>
      <c r="H59" s="12">
        <f>+F59+E59</f>
        <v>640150.1733885817</v>
      </c>
    </row>
    <row r="60" spans="1:8" ht="15">
      <c r="A60" s="31">
        <v>21</v>
      </c>
      <c r="B60" s="8"/>
      <c r="C60" s="48" t="s">
        <v>48</v>
      </c>
      <c r="D60" s="12">
        <v>-185303.323</v>
      </c>
      <c r="E60" s="12"/>
      <c r="F60" s="12">
        <f t="shared" si="4"/>
        <v>-185303.323</v>
      </c>
      <c r="G60" s="12"/>
      <c r="H60" s="12">
        <f>+F60+E60</f>
        <v>-185303.323</v>
      </c>
    </row>
    <row r="61" spans="2:8" ht="15" hidden="1">
      <c r="B61" s="8"/>
      <c r="C61" s="49" t="s">
        <v>49</v>
      </c>
      <c r="D61" s="12"/>
      <c r="E61" s="12"/>
      <c r="F61" s="12"/>
      <c r="G61" s="12"/>
      <c r="H61" s="12"/>
    </row>
    <row r="62" spans="1:8" ht="15">
      <c r="A62" s="31">
        <v>22</v>
      </c>
      <c r="B62" s="8"/>
      <c r="C62" s="48" t="s">
        <v>50</v>
      </c>
      <c r="D62" s="12">
        <v>-1392.22</v>
      </c>
      <c r="E62" s="12"/>
      <c r="F62" s="12">
        <f t="shared" si="4"/>
        <v>-1392.22</v>
      </c>
      <c r="G62" s="12"/>
      <c r="H62" s="12">
        <f>+F62+E62</f>
        <v>-1392.22</v>
      </c>
    </row>
    <row r="63" spans="1:8" ht="15">
      <c r="A63" s="31">
        <v>23</v>
      </c>
      <c r="B63" s="8"/>
      <c r="C63" s="48" t="s">
        <v>51</v>
      </c>
      <c r="D63" s="12">
        <v>-19500</v>
      </c>
      <c r="E63" s="12"/>
      <c r="F63" s="12">
        <f t="shared" si="4"/>
        <v>-19500</v>
      </c>
      <c r="G63" s="12"/>
      <c r="H63" s="12">
        <f>+F63+E63</f>
        <v>-19500</v>
      </c>
    </row>
    <row r="64" spans="1:8" ht="17.25">
      <c r="A64" s="31">
        <v>24</v>
      </c>
      <c r="B64" s="8"/>
      <c r="C64" s="48" t="s">
        <v>52</v>
      </c>
      <c r="D64" s="15">
        <v>-74910.255</v>
      </c>
      <c r="E64" s="12"/>
      <c r="F64" s="15">
        <f t="shared" si="4"/>
        <v>-74910.255</v>
      </c>
      <c r="G64" s="15"/>
      <c r="H64" s="15">
        <f>+F64+E64</f>
        <v>-74910.255</v>
      </c>
    </row>
    <row r="65" spans="1:8" ht="15">
      <c r="A65" s="31">
        <v>25</v>
      </c>
      <c r="B65" s="8"/>
      <c r="C65" s="50" t="s">
        <v>53</v>
      </c>
      <c r="D65" s="12">
        <f>SUM(D59:D64)</f>
        <v>359044.3753885818</v>
      </c>
      <c r="E65" s="12"/>
      <c r="F65" s="12">
        <f>+E65+D65</f>
        <v>359044.3753885818</v>
      </c>
      <c r="G65" s="12"/>
      <c r="H65" s="12">
        <f>+F65+E65</f>
        <v>359044.3753885818</v>
      </c>
    </row>
    <row r="66" spans="1:8" ht="15">
      <c r="A66" s="31">
        <v>26</v>
      </c>
      <c r="B66" s="8"/>
      <c r="C66" s="8"/>
      <c r="D66" s="12"/>
      <c r="E66" s="12"/>
      <c r="F66" s="12"/>
      <c r="G66" s="12"/>
      <c r="H66" s="12"/>
    </row>
    <row r="67" spans="1:8" ht="15">
      <c r="A67" s="31">
        <v>27</v>
      </c>
      <c r="B67" s="51" t="s">
        <v>54</v>
      </c>
      <c r="C67" s="8"/>
      <c r="D67" s="14">
        <f>D65+D56+D51</f>
        <v>0</v>
      </c>
      <c r="E67" s="14"/>
      <c r="F67" s="52">
        <f>F65+F56+F51</f>
        <v>-25231.043578010635</v>
      </c>
      <c r="G67" s="52"/>
      <c r="H67" s="52">
        <f>H65+H56+H51</f>
        <v>0</v>
      </c>
    </row>
    <row r="68" spans="1:8" ht="15">
      <c r="A68" s="31">
        <v>28</v>
      </c>
      <c r="B68" s="53" t="s">
        <v>29</v>
      </c>
      <c r="C68" s="8"/>
      <c r="D68" s="12"/>
      <c r="E68" s="12"/>
      <c r="F68" s="12"/>
      <c r="G68" s="12"/>
      <c r="H68" s="12"/>
    </row>
    <row r="69" spans="1:8" ht="15">
      <c r="A69" s="31">
        <v>29</v>
      </c>
      <c r="B69" s="54" t="s">
        <v>55</v>
      </c>
      <c r="C69" s="8"/>
      <c r="D69" s="14">
        <f>D68+D67</f>
        <v>0</v>
      </c>
      <c r="E69" s="14"/>
      <c r="F69" s="52">
        <f>+F67</f>
        <v>-25231.043578010635</v>
      </c>
      <c r="G69" s="52"/>
      <c r="H69" s="14">
        <v>0</v>
      </c>
    </row>
    <row r="70" spans="2:8" ht="15">
      <c r="B70" s="8"/>
      <c r="C70" s="8"/>
      <c r="D70" s="12"/>
      <c r="E70" s="12"/>
      <c r="F70" s="12"/>
      <c r="G70" s="12"/>
      <c r="H70" s="12"/>
    </row>
    <row r="71" spans="2:8" ht="15">
      <c r="B71" s="54" t="s">
        <v>56</v>
      </c>
      <c r="C71" s="8"/>
      <c r="D71" s="12">
        <f>SUM(D42:D50)+D56+D65</f>
        <v>-80694.38438671594</v>
      </c>
      <c r="E71" s="12"/>
      <c r="F71" s="12">
        <f aca="true" t="shared" si="5" ref="D71:H71">SUM(F42:F50)+F56+F65</f>
        <v>-105925.42796472658</v>
      </c>
      <c r="G71" s="12"/>
      <c r="H71" s="12">
        <f t="shared" si="5"/>
        <v>-105925.42796472658</v>
      </c>
    </row>
    <row r="74" spans="6:7" ht="15">
      <c r="F74" s="55"/>
      <c r="G74" s="55"/>
    </row>
  </sheetData>
  <mergeCells count="2">
    <mergeCell ref="B3:C3"/>
    <mergeCell ref="A38:C38"/>
  </mergeCells>
  <printOptions/>
  <pageMargins left="0.25" right="0.25" top="0.75" bottom="0.75" header="0.3" footer="0.3"/>
  <pageSetup fitToHeight="1" fitToWidth="1" horizontalDpi="600" verticalDpi="600" orientation="portrait" scale="4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B99CD30198A14EB1BB27763D1DC79E" ma:contentTypeVersion="0" ma:contentTypeDescription="Create a new document." ma:contentTypeScope="" ma:versionID="b2deebee3eaee774ebbad6bfc466e8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B29AD4-C5C2-4C9E-AF33-EA8F1A7B9D57}"/>
</file>

<file path=customXml/itemProps2.xml><?xml version="1.0" encoding="utf-8"?>
<ds:datastoreItem xmlns:ds="http://schemas.openxmlformats.org/officeDocument/2006/customXml" ds:itemID="{605D2CCD-8025-443B-BF90-26F598EC080A}"/>
</file>

<file path=customXml/itemProps3.xml><?xml version="1.0" encoding="utf-8"?>
<ds:datastoreItem xmlns:ds="http://schemas.openxmlformats.org/officeDocument/2006/customXml" ds:itemID="{F9AD49EC-DD60-4E53-88EF-61DDC34EA2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Lennox</dc:creator>
  <cp:keywords/>
  <dc:description/>
  <cp:lastModifiedBy>Alex Lennox</cp:lastModifiedBy>
  <dcterms:created xsi:type="dcterms:W3CDTF">2018-08-28T14:47:44Z</dcterms:created>
  <dcterms:modified xsi:type="dcterms:W3CDTF">2018-08-28T14:49:06Z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0x0101005BB99CD30198A14EB1BB27763D1DC79E</vt:lpwstr>
  </property>
</Properties>
</file>