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8195" windowHeight="7740" activeTab="0"/>
  </bookViews>
  <sheets>
    <sheet name="PIS Forecast vs Act 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<sst xmlns="http://schemas.openxmlformats.org/spreadsheetml/2006/main" count="15" uniqueCount="15">
  <si>
    <t>Summary of Forecasted Plant In Service to Actuals: FY 2012 to 2017</t>
  </si>
  <si>
    <t>FY 2012</t>
  </si>
  <si>
    <t>FY 2013</t>
  </si>
  <si>
    <t>Avg 12-13</t>
  </si>
  <si>
    <t>FY 2014</t>
  </si>
  <si>
    <t>FY 2015</t>
  </si>
  <si>
    <t>Avg 14-15</t>
  </si>
  <si>
    <t>FY 2016</t>
  </si>
  <si>
    <t>FY 2017</t>
  </si>
  <si>
    <t>Avg 16-17</t>
  </si>
  <si>
    <t>PIS Forecast per RC</t>
  </si>
  <si>
    <t>PIS Actuals per Plant Ledger</t>
  </si>
  <si>
    <t>Delta</t>
  </si>
  <si>
    <t>% Delta</t>
  </si>
  <si>
    <t>Major reason for variance is due to timing of large projects such as Celilo, Big Eddy Knight and Central Ferry Lo-Mo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</si>
</sst>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4" borderId="1" applyNumberFormat="0" applyFont="0" applyAlignment="0" applyProtection="0"/>
    <xf numFmtId="0" fontId="0" fillId="14" borderId="1" applyNumberFormat="0" applyFont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2">
      <alignment horizontal="center"/>
      <protection/>
    </xf>
    <xf numFmtId="3" fontId="9" fillId="0" borderId="0" applyFont="0" applyFill="0" applyBorder="0" applyAlignment="0" applyProtection="0"/>
    <xf numFmtId="0" fontId="9" fillId="15" borderId="0" applyNumberFormat="0" applyFont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4" fillId="16" borderId="3" xfId="0" applyFont="1" applyFill="1" applyBorder="1"/>
    <xf numFmtId="0" fontId="5" fillId="16" borderId="4" xfId="0" applyFont="1" applyFill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0" fontId="4" fillId="0" borderId="6" xfId="0" applyFont="1" applyBorder="1"/>
    <xf numFmtId="164" fontId="4" fillId="0" borderId="7" xfId="16" applyNumberFormat="1" applyFont="1" applyBorder="1"/>
    <xf numFmtId="164" fontId="4" fillId="17" borderId="7" xfId="16" applyNumberFormat="1" applyFont="1" applyFill="1" applyBorder="1"/>
    <xf numFmtId="164" fontId="4" fillId="17" borderId="8" xfId="0" applyNumberFormat="1" applyFont="1" applyFill="1" applyBorder="1"/>
    <xf numFmtId="0" fontId="4" fillId="0" borderId="9" xfId="0" applyFont="1" applyBorder="1"/>
    <xf numFmtId="9" fontId="4" fillId="0" borderId="10" xfId="15" applyFont="1" applyBorder="1"/>
    <xf numFmtId="9" fontId="4" fillId="17" borderId="10" xfId="15" applyFont="1" applyFill="1" applyBorder="1"/>
    <xf numFmtId="9" fontId="4" fillId="17" borderId="11" xfId="15" applyFont="1" applyFill="1" applyBorder="1"/>
    <xf numFmtId="0" fontId="2" fillId="0" borderId="0" xfId="0" applyFont="1"/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Comma 2" xfId="32"/>
    <cellStyle name="Comma 2 2" xfId="33"/>
    <cellStyle name="Comma 2 3" xfId="34"/>
    <cellStyle name="Comma 3" xfId="35"/>
    <cellStyle name="Comma 3 2" xfId="36"/>
    <cellStyle name="Normal 2" xfId="37"/>
    <cellStyle name="Normal 2 2" xfId="38"/>
    <cellStyle name="Normal 2 3" xfId="39"/>
    <cellStyle name="Normal 3" xfId="40"/>
    <cellStyle name="Normal 3 2" xfId="41"/>
    <cellStyle name="Normal 3 3" xfId="42"/>
    <cellStyle name="Normal 4" xfId="43"/>
    <cellStyle name="Normal 4 2" xfId="44"/>
    <cellStyle name="Note 2" xfId="45"/>
    <cellStyle name="Note 2 2" xfId="46"/>
    <cellStyle name="Percent 2" xfId="47"/>
    <cellStyle name="PSChar" xfId="48"/>
    <cellStyle name="PSDate" xfId="49"/>
    <cellStyle name="PSDec" xfId="50"/>
    <cellStyle name="PSHeading" xfId="51"/>
    <cellStyle name="PSInt" xfId="52"/>
    <cellStyle name="PSSpacer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ortal.bud.bpa.gov\sites\RateCase\BP-20\Transmission\Workshops\5-Aug%208\PIS%20Forecast%20v%20Actua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S Forecast v Actuals"/>
      <sheetName val="PIS Forecast vs Act "/>
      <sheetName val="FY12 Actuals"/>
      <sheetName val="FY13 Actuals"/>
      <sheetName val="FY14 Actuals"/>
      <sheetName val="FY15 Actuals"/>
      <sheetName val="FY16 Actuals"/>
      <sheetName val="FY17 Actuals"/>
      <sheetName val="FY12&amp;13 PIS Forecast"/>
      <sheetName val="FY14&amp;15 PIS Forecast"/>
      <sheetName val="FY16&amp;17 PIS Forecast"/>
    </sheetNames>
    <sheetDataSet>
      <sheetData sheetId="0">
        <row r="3">
          <cell r="B3">
            <v>478618177.19000006</v>
          </cell>
          <cell r="C3">
            <v>563653377.164966</v>
          </cell>
        </row>
        <row r="4">
          <cell r="B4">
            <v>299143757.21999997</v>
          </cell>
          <cell r="C4">
            <v>671384416.9710416</v>
          </cell>
        </row>
        <row r="6">
          <cell r="B6">
            <v>504954753.32</v>
          </cell>
          <cell r="C6">
            <v>474000000</v>
          </cell>
        </row>
        <row r="7">
          <cell r="B7">
            <v>453332023.74</v>
          </cell>
          <cell r="C7">
            <v>597837000</v>
          </cell>
        </row>
        <row r="9">
          <cell r="B9">
            <v>385381720.70000005</v>
          </cell>
          <cell r="C9">
            <v>633174000</v>
          </cell>
        </row>
        <row r="10">
          <cell r="B10">
            <v>483848701.76</v>
          </cell>
          <cell r="C10">
            <v>790105000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 topLeftCell="A1">
      <selection activeCell="H20" sqref="H20"/>
    </sheetView>
  </sheetViews>
  <sheetFormatPr defaultColWidth="9.140625" defaultRowHeight="15"/>
  <cols>
    <col min="2" max="2" width="36.28125" style="0" bestFit="1" customWidth="1"/>
    <col min="3" max="11" width="19.00390625" style="0" bestFit="1" customWidth="1"/>
  </cols>
  <sheetData>
    <row r="2" spans="2:11" ht="90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ht="15.75" thickBot="1"/>
    <row r="4" spans="2:11" ht="27.75" customHeight="1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4" t="s">
        <v>9</v>
      </c>
    </row>
    <row r="5" spans="2:11" ht="27.75" customHeight="1">
      <c r="B5" s="5" t="s">
        <v>10</v>
      </c>
      <c r="C5" s="6">
        <f>'[1]PIS Forecast v Actuals'!C3</f>
        <v>563653377.164966</v>
      </c>
      <c r="D5" s="6">
        <f>'[1]PIS Forecast v Actuals'!C4</f>
        <v>671384416.9710416</v>
      </c>
      <c r="E5" s="7">
        <f>AVERAGE(C5:D5)</f>
        <v>617518897.0680038</v>
      </c>
      <c r="F5" s="6">
        <f>'[1]PIS Forecast v Actuals'!C6</f>
        <v>474000000</v>
      </c>
      <c r="G5" s="6">
        <f>'[1]PIS Forecast v Actuals'!C7</f>
        <v>597837000</v>
      </c>
      <c r="H5" s="7">
        <f>AVERAGE(F5:G5)</f>
        <v>535918500</v>
      </c>
      <c r="I5" s="6">
        <f>'[1]PIS Forecast v Actuals'!C9</f>
        <v>633174000</v>
      </c>
      <c r="J5" s="6">
        <f>'[1]PIS Forecast v Actuals'!C10</f>
        <v>790105000</v>
      </c>
      <c r="K5" s="8">
        <f>AVERAGE(I5:J5)</f>
        <v>711639500</v>
      </c>
    </row>
    <row r="6" spans="2:11" ht="27.75" customHeight="1">
      <c r="B6" s="5" t="s">
        <v>11</v>
      </c>
      <c r="C6" s="6">
        <f>'[1]PIS Forecast v Actuals'!B3</f>
        <v>478618177.19000006</v>
      </c>
      <c r="D6" s="6">
        <f>'[1]PIS Forecast v Actuals'!B4</f>
        <v>299143757.21999997</v>
      </c>
      <c r="E6" s="7">
        <f aca="true" t="shared" si="0" ref="E6:E7">AVERAGE(C6:D6)</f>
        <v>388880967.20500004</v>
      </c>
      <c r="F6" s="6">
        <f>'[1]PIS Forecast v Actuals'!B6</f>
        <v>504954753.32</v>
      </c>
      <c r="G6" s="6">
        <f>'[1]PIS Forecast v Actuals'!B7</f>
        <v>453332023.74</v>
      </c>
      <c r="H6" s="7">
        <f aca="true" t="shared" si="1" ref="H6:H7">AVERAGE(F6:G6)</f>
        <v>479143388.53</v>
      </c>
      <c r="I6" s="6">
        <f>'[1]PIS Forecast v Actuals'!B9</f>
        <v>385381720.70000005</v>
      </c>
      <c r="J6" s="6">
        <f>'[1]PIS Forecast v Actuals'!B10</f>
        <v>483848701.76</v>
      </c>
      <c r="K6" s="8">
        <f aca="true" t="shared" si="2" ref="K6:K7">AVERAGE(I6:J6)</f>
        <v>434615211.23</v>
      </c>
    </row>
    <row r="7" spans="2:11" ht="27.75" customHeight="1">
      <c r="B7" s="5" t="s">
        <v>12</v>
      </c>
      <c r="C7" s="6">
        <f>C5-C6</f>
        <v>85035199.97496593</v>
      </c>
      <c r="D7" s="6">
        <f>D5-D6</f>
        <v>372240659.7510416</v>
      </c>
      <c r="E7" s="7">
        <f t="shared" si="0"/>
        <v>228637929.86300376</v>
      </c>
      <c r="F7" s="6">
        <f>F5-F6</f>
        <v>-30954753.319999993</v>
      </c>
      <c r="G7" s="6">
        <f>G5-G6</f>
        <v>144504976.26</v>
      </c>
      <c r="H7" s="7">
        <f t="shared" si="1"/>
        <v>56775111.47</v>
      </c>
      <c r="I7" s="6">
        <f>I5-I6</f>
        <v>247792279.29999995</v>
      </c>
      <c r="J7" s="6">
        <f>J5-J6</f>
        <v>306256298.24</v>
      </c>
      <c r="K7" s="8">
        <f t="shared" si="2"/>
        <v>277024288.77</v>
      </c>
    </row>
    <row r="8" spans="2:11" ht="27.75" customHeight="1" thickBot="1">
      <c r="B8" s="9" t="s">
        <v>13</v>
      </c>
      <c r="C8" s="10">
        <f>C7/C5</f>
        <v>0.1508643492968524</v>
      </c>
      <c r="D8" s="10">
        <f aca="true" t="shared" si="3" ref="D8:K8">D7/D5</f>
        <v>0.5544374434998202</v>
      </c>
      <c r="E8" s="11">
        <f t="shared" si="3"/>
        <v>0.37025252336176717</v>
      </c>
      <c r="F8" s="10">
        <f t="shared" si="3"/>
        <v>-0.06530538675105484</v>
      </c>
      <c r="G8" s="10">
        <f t="shared" si="3"/>
        <v>0.24171300247391847</v>
      </c>
      <c r="H8" s="11">
        <f t="shared" si="3"/>
        <v>0.10593982381649449</v>
      </c>
      <c r="I8" s="10">
        <f>I7/I5</f>
        <v>0.39134942259157823</v>
      </c>
      <c r="J8" s="10">
        <f>J7/J5</f>
        <v>0.38761468189670994</v>
      </c>
      <c r="K8" s="12">
        <f t="shared" si="3"/>
        <v>0.38927615565184337</v>
      </c>
    </row>
    <row r="12" ht="15">
      <c r="B12" s="13" t="s">
        <v>14</v>
      </c>
    </row>
  </sheetData>
  <mergeCells count="1">
    <mergeCell ref="B2:K2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99CD30198A14EB1BB27763D1DC79E" ma:contentTypeVersion="0" ma:contentTypeDescription="Create a new document." ma:contentTypeScope="" ma:versionID="b2deebee3eaee774ebbad6bfc466e8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0BAC33-D62E-4631-B0B0-EF631830DC3E}"/>
</file>

<file path=customXml/itemProps2.xml><?xml version="1.0" encoding="utf-8"?>
<ds:datastoreItem xmlns:ds="http://schemas.openxmlformats.org/officeDocument/2006/customXml" ds:itemID="{D5F45A92-6293-43A4-AB7F-25823641864A}"/>
</file>

<file path=customXml/itemProps3.xml><?xml version="1.0" encoding="utf-8"?>
<ds:datastoreItem xmlns:ds="http://schemas.openxmlformats.org/officeDocument/2006/customXml" ds:itemID="{D217FEE2-01F7-470C-9C0E-B7EA65786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</dc:creator>
  <cp:keywords/>
  <dc:description/>
  <cp:lastModifiedBy>BPA</cp:lastModifiedBy>
  <dcterms:created xsi:type="dcterms:W3CDTF">2018-07-10T17:51:34Z</dcterms:created>
  <dcterms:modified xsi:type="dcterms:W3CDTF">2018-07-10T17:52:22Z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0x0101005BB99CD30198A14EB1BB27763D1DC79E</vt:lpwstr>
  </property>
</Properties>
</file>